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5" yWindow="-15" windowWidth="19320" windowHeight="11760" activeTab="2"/>
  </bookViews>
  <sheets>
    <sheet name="Erläuterung" sheetId="25" r:id="rId1"/>
    <sheet name="BASISFORMULAR" sheetId="12" r:id="rId2"/>
    <sheet name="LS1" sheetId="15" r:id="rId3"/>
    <sheet name="LS2" sheetId="39" r:id="rId4"/>
    <sheet name="LS3" sheetId="40" r:id="rId5"/>
    <sheet name="LS4" sheetId="41" r:id="rId6"/>
    <sheet name="LS5" sheetId="42" r:id="rId7"/>
    <sheet name="LS6" sheetId="43" r:id="rId8"/>
    <sheet name="LS7" sheetId="44" r:id="rId9"/>
    <sheet name="LS8" sheetId="45" r:id="rId10"/>
    <sheet name="LS9" sheetId="46" r:id="rId11"/>
    <sheet name="LS10" sheetId="47" r:id="rId12"/>
    <sheet name="Hinweise" sheetId="24" r:id="rId13"/>
  </sheets>
  <definedNames>
    <definedName name="_xlnm.Print_Area" localSheetId="1">BASISFORMULAR!$C$2:$I$48</definedName>
    <definedName name="_xlnm.Print_Area" localSheetId="0">Erläuterung!$C$2:$I$28</definedName>
    <definedName name="_xlnm.Print_Area" localSheetId="12">Hinweise!$B$2:$C$31</definedName>
    <definedName name="_xlnm.Print_Area" localSheetId="2">'LS1'!$B$2:$J$62</definedName>
    <definedName name="_xlnm.Print_Area" localSheetId="11">'LS10'!$B$2:$J$62</definedName>
    <definedName name="_xlnm.Print_Area" localSheetId="3">'LS2'!$B$2:$J$62</definedName>
    <definedName name="_xlnm.Print_Area" localSheetId="4">'LS3'!$B$2:$J$62</definedName>
    <definedName name="_xlnm.Print_Area" localSheetId="5">'LS4'!$B$2:$J$62</definedName>
    <definedName name="_xlnm.Print_Area" localSheetId="6">'LS5'!$B$2:$J$62</definedName>
    <definedName name="_xlnm.Print_Area" localSheetId="7">'LS6'!$B$2:$J$62</definedName>
    <definedName name="_xlnm.Print_Area" localSheetId="8">'LS7'!$B$2:$J$62</definedName>
    <definedName name="_xlnm.Print_Area" localSheetId="9">'LS8'!$B$2:$J$62</definedName>
    <definedName name="_xlnm.Print_Area" localSheetId="10">'LS9'!$B$2:$J$62</definedName>
    <definedName name="förderquote">BASISFORMULAR!$F$28</definedName>
    <definedName name="Steuerungsdropdown">Hinweise!$Z$7:$Z$13</definedName>
    <definedName name="Z_4E287BEF_0991_4645_AD33_AE6989947B5E_.wvu.PrintArea" localSheetId="2" hidden="1">'LS1'!$A$1:$I$56</definedName>
    <definedName name="Z_4E287BEF_0991_4645_AD33_AE6989947B5E_.wvu.PrintArea" localSheetId="11" hidden="1">'LS10'!$A$1:$I$56</definedName>
    <definedName name="Z_4E287BEF_0991_4645_AD33_AE6989947B5E_.wvu.PrintArea" localSheetId="3" hidden="1">'LS2'!$A$1:$I$56</definedName>
    <definedName name="Z_4E287BEF_0991_4645_AD33_AE6989947B5E_.wvu.PrintArea" localSheetId="4" hidden="1">'LS3'!$A$1:$I$56</definedName>
    <definedName name="Z_4E287BEF_0991_4645_AD33_AE6989947B5E_.wvu.PrintArea" localSheetId="5" hidden="1">'LS4'!$A$1:$I$56</definedName>
    <definedName name="Z_4E287BEF_0991_4645_AD33_AE6989947B5E_.wvu.PrintArea" localSheetId="6" hidden="1">'LS5'!$A$1:$I$56</definedName>
    <definedName name="Z_4E287BEF_0991_4645_AD33_AE6989947B5E_.wvu.PrintArea" localSheetId="7" hidden="1">'LS6'!$A$1:$I$56</definedName>
    <definedName name="Z_4E287BEF_0991_4645_AD33_AE6989947B5E_.wvu.PrintArea" localSheetId="8" hidden="1">'LS7'!$A$1:$I$56</definedName>
    <definedName name="Z_4E287BEF_0991_4645_AD33_AE6989947B5E_.wvu.PrintArea" localSheetId="9" hidden="1">'LS8'!$A$1:$I$56</definedName>
    <definedName name="Z_4E287BEF_0991_4645_AD33_AE6989947B5E_.wvu.PrintArea" localSheetId="10" hidden="1">'LS9'!$A$1:$I$56</definedName>
  </definedNames>
  <calcPr calcId="145621"/>
</workbook>
</file>

<file path=xl/calcChain.xml><?xml version="1.0" encoding="utf-8"?>
<calcChain xmlns="http://schemas.openxmlformats.org/spreadsheetml/2006/main">
  <c r="G14" i="12" l="1"/>
  <c r="G20" i="15"/>
  <c r="G21" i="15" s="1"/>
  <c r="G28" i="15" s="1"/>
  <c r="H29" i="15" s="1"/>
  <c r="H12" i="12" s="1"/>
  <c r="H44" i="47"/>
  <c r="H45" i="47" s="1"/>
  <c r="H43" i="47"/>
  <c r="H42" i="47"/>
  <c r="H41" i="47"/>
  <c r="H40" i="47"/>
  <c r="H36" i="47"/>
  <c r="H35" i="47"/>
  <c r="H34" i="47"/>
  <c r="H33" i="47"/>
  <c r="H32" i="47"/>
  <c r="H37" i="47" s="1"/>
  <c r="G29" i="47"/>
  <c r="H49" i="47" s="1"/>
  <c r="H51" i="47" s="1"/>
  <c r="I27" i="47"/>
  <c r="H27" i="47"/>
  <c r="H22" i="47"/>
  <c r="I20" i="47"/>
  <c r="I21" i="47"/>
  <c r="H20" i="47"/>
  <c r="H21" i="47"/>
  <c r="H28" i="47" s="1"/>
  <c r="G20" i="47"/>
  <c r="G21" i="47" s="1"/>
  <c r="G5" i="47"/>
  <c r="H44" i="46"/>
  <c r="H43" i="46"/>
  <c r="H45" i="46" s="1"/>
  <c r="H42" i="46"/>
  <c r="H41" i="46"/>
  <c r="H40" i="46"/>
  <c r="H36" i="46"/>
  <c r="H37" i="46" s="1"/>
  <c r="H35" i="46"/>
  <c r="H34" i="46"/>
  <c r="H33" i="46"/>
  <c r="H32" i="46"/>
  <c r="G29" i="46"/>
  <c r="H49" i="46"/>
  <c r="H51" i="46" s="1"/>
  <c r="I27" i="46"/>
  <c r="H27" i="46"/>
  <c r="H22" i="46"/>
  <c r="I20" i="46"/>
  <c r="I21" i="46" s="1"/>
  <c r="H20" i="46"/>
  <c r="H21" i="46"/>
  <c r="H28" i="46" s="1"/>
  <c r="G20" i="46"/>
  <c r="G21" i="46" s="1"/>
  <c r="G5" i="46"/>
  <c r="H44" i="45"/>
  <c r="H43" i="45"/>
  <c r="H42" i="45"/>
  <c r="H45" i="45" s="1"/>
  <c r="H41" i="45"/>
  <c r="H40" i="45"/>
  <c r="H36" i="45"/>
  <c r="H37" i="45" s="1"/>
  <c r="H35" i="45"/>
  <c r="H34" i="45"/>
  <c r="H33" i="45"/>
  <c r="H32" i="45"/>
  <c r="G29" i="45"/>
  <c r="H49" i="45" s="1"/>
  <c r="H51" i="45" s="1"/>
  <c r="I27" i="45"/>
  <c r="H27" i="45"/>
  <c r="H22" i="45"/>
  <c r="I20" i="45"/>
  <c r="I21" i="45" s="1"/>
  <c r="H20" i="45"/>
  <c r="H21" i="45" s="1"/>
  <c r="G20" i="45"/>
  <c r="G21" i="45" s="1"/>
  <c r="G5" i="45"/>
  <c r="H44" i="44"/>
  <c r="H45" i="44" s="1"/>
  <c r="H43" i="44"/>
  <c r="H42" i="44"/>
  <c r="H41" i="44"/>
  <c r="H40" i="44"/>
  <c r="H36" i="44"/>
  <c r="H35" i="44"/>
  <c r="H37" i="44" s="1"/>
  <c r="H34" i="44"/>
  <c r="H33" i="44"/>
  <c r="H32" i="44"/>
  <c r="G29" i="44"/>
  <c r="H49" i="44" s="1"/>
  <c r="H51" i="44" s="1"/>
  <c r="I27" i="44"/>
  <c r="H27" i="44"/>
  <c r="H22" i="44"/>
  <c r="I20" i="44"/>
  <c r="I21" i="44"/>
  <c r="H20" i="44"/>
  <c r="H21" i="44" s="1"/>
  <c r="H28" i="44" s="1"/>
  <c r="G20" i="44"/>
  <c r="G21" i="44"/>
  <c r="G5" i="44"/>
  <c r="H44" i="43"/>
  <c r="H45" i="43" s="1"/>
  <c r="H43" i="43"/>
  <c r="H42" i="43"/>
  <c r="H41" i="43"/>
  <c r="H40" i="43"/>
  <c r="H36" i="43"/>
  <c r="H35" i="43"/>
  <c r="H34" i="43"/>
  <c r="H33" i="43"/>
  <c r="H32" i="43"/>
  <c r="H37" i="43" s="1"/>
  <c r="G29" i="43"/>
  <c r="H49" i="43"/>
  <c r="H51" i="43" s="1"/>
  <c r="I27" i="43"/>
  <c r="H27" i="43"/>
  <c r="H22" i="43"/>
  <c r="I20" i="43"/>
  <c r="I21" i="43"/>
  <c r="H20" i="43"/>
  <c r="H21" i="43"/>
  <c r="H28" i="43" s="1"/>
  <c r="G20" i="43"/>
  <c r="G21" i="43" s="1"/>
  <c r="G5" i="43"/>
  <c r="H44" i="42"/>
  <c r="H45" i="42" s="1"/>
  <c r="H43" i="42"/>
  <c r="H42" i="42"/>
  <c r="H41" i="42"/>
  <c r="H40" i="42"/>
  <c r="H36" i="42"/>
  <c r="H35" i="42"/>
  <c r="H34" i="42"/>
  <c r="H37" i="42" s="1"/>
  <c r="H33" i="42"/>
  <c r="H32" i="42"/>
  <c r="G29" i="42"/>
  <c r="H49" i="42" s="1"/>
  <c r="H51" i="42" s="1"/>
  <c r="I27" i="42"/>
  <c r="H27" i="42"/>
  <c r="H22" i="42"/>
  <c r="I20" i="42"/>
  <c r="I21" i="42" s="1"/>
  <c r="H20" i="42"/>
  <c r="H21" i="42" s="1"/>
  <c r="H28" i="42" s="1"/>
  <c r="G20" i="42"/>
  <c r="G21" i="42" s="1"/>
  <c r="G5" i="42"/>
  <c r="H44" i="41"/>
  <c r="H43" i="41"/>
  <c r="H45" i="41" s="1"/>
  <c r="H42" i="41"/>
  <c r="H41" i="41"/>
  <c r="H40" i="41"/>
  <c r="H36" i="41"/>
  <c r="H35" i="41"/>
  <c r="H34" i="41"/>
  <c r="H33" i="41"/>
  <c r="H32" i="41"/>
  <c r="H37" i="41" s="1"/>
  <c r="G29" i="41"/>
  <c r="H49" i="41"/>
  <c r="H51" i="41" s="1"/>
  <c r="I27" i="41"/>
  <c r="H27" i="41"/>
  <c r="H22" i="41"/>
  <c r="I20" i="41"/>
  <c r="I21" i="41" s="1"/>
  <c r="H20" i="41"/>
  <c r="H21" i="41" s="1"/>
  <c r="G20" i="41"/>
  <c r="G21" i="41" s="1"/>
  <c r="G5" i="41"/>
  <c r="H32" i="15"/>
  <c r="H22" i="40"/>
  <c r="H22" i="39"/>
  <c r="I27" i="40"/>
  <c r="G19" i="12"/>
  <c r="G21" i="12"/>
  <c r="G20" i="12"/>
  <c r="G18" i="12"/>
  <c r="G17" i="12"/>
  <c r="G16" i="12"/>
  <c r="G15" i="12"/>
  <c r="G12" i="12"/>
  <c r="G13" i="12"/>
  <c r="F21" i="12"/>
  <c r="F20" i="12"/>
  <c r="F19" i="12"/>
  <c r="F18" i="12"/>
  <c r="F17" i="12"/>
  <c r="F16" i="12"/>
  <c r="F15" i="12"/>
  <c r="F14" i="12"/>
  <c r="F13" i="12"/>
  <c r="F12" i="12"/>
  <c r="H44" i="40"/>
  <c r="H43" i="40"/>
  <c r="H42" i="40"/>
  <c r="H41" i="40"/>
  <c r="H40" i="40"/>
  <c r="H36" i="40"/>
  <c r="H37" i="40" s="1"/>
  <c r="H35" i="40"/>
  <c r="H34" i="40"/>
  <c r="H33" i="40"/>
  <c r="H32" i="40"/>
  <c r="H27" i="40"/>
  <c r="I20" i="40"/>
  <c r="I21" i="40"/>
  <c r="H20" i="40"/>
  <c r="H21" i="40" s="1"/>
  <c r="H28" i="40" s="1"/>
  <c r="G20" i="40"/>
  <c r="G21" i="40"/>
  <c r="G22" i="40" s="1"/>
  <c r="G5" i="40"/>
  <c r="H44" i="39"/>
  <c r="H43" i="39"/>
  <c r="H45" i="39"/>
  <c r="H42" i="39"/>
  <c r="H41" i="39"/>
  <c r="H40" i="39"/>
  <c r="H36" i="39"/>
  <c r="H37" i="39" s="1"/>
  <c r="H35" i="39"/>
  <c r="H34" i="39"/>
  <c r="H33" i="39"/>
  <c r="H32" i="39"/>
  <c r="I27" i="39"/>
  <c r="H27" i="39"/>
  <c r="I20" i="39"/>
  <c r="I21" i="39" s="1"/>
  <c r="H20" i="39"/>
  <c r="H21" i="39"/>
  <c r="G20" i="39"/>
  <c r="G21" i="39"/>
  <c r="G22" i="39" s="1"/>
  <c r="G5" i="39"/>
  <c r="I27" i="15"/>
  <c r="H20" i="15"/>
  <c r="H21" i="15" s="1"/>
  <c r="H28" i="15" s="1"/>
  <c r="I20" i="15"/>
  <c r="I21" i="15" s="1"/>
  <c r="C30" i="24"/>
  <c r="C29" i="24"/>
  <c r="C28" i="24"/>
  <c r="C27" i="24"/>
  <c r="C26" i="24"/>
  <c r="C25" i="24"/>
  <c r="C24" i="24"/>
  <c r="C23" i="24"/>
  <c r="C22" i="24"/>
  <c r="C21" i="24"/>
  <c r="C20" i="24"/>
  <c r="C19" i="24"/>
  <c r="C18" i="24"/>
  <c r="C17" i="24"/>
  <c r="C16" i="24"/>
  <c r="C15" i="24"/>
  <c r="C14" i="24"/>
  <c r="C13" i="24"/>
  <c r="C12" i="24"/>
  <c r="C11" i="24"/>
  <c r="C10" i="24"/>
  <c r="C9" i="24"/>
  <c r="C8" i="24"/>
  <c r="C7" i="24"/>
  <c r="G5" i="15"/>
  <c r="H27" i="15"/>
  <c r="H33" i="15"/>
  <c r="H37" i="15" s="1"/>
  <c r="H34" i="15"/>
  <c r="H35" i="15"/>
  <c r="H36" i="15"/>
  <c r="H40" i="15"/>
  <c r="H41" i="15"/>
  <c r="H42" i="15"/>
  <c r="H43" i="15"/>
  <c r="H45" i="15" s="1"/>
  <c r="H44" i="15"/>
  <c r="H22" i="15"/>
  <c r="G29" i="40"/>
  <c r="H49" i="40" s="1"/>
  <c r="H51" i="40" s="1"/>
  <c r="G29" i="39"/>
  <c r="H49" i="39"/>
  <c r="H51" i="39"/>
  <c r="G29" i="15"/>
  <c r="G28" i="44"/>
  <c r="H29" i="44" s="1"/>
  <c r="H18" i="12" s="1"/>
  <c r="G22" i="44"/>
  <c r="G28" i="39"/>
  <c r="H29" i="39" s="1"/>
  <c r="H13" i="12" s="1"/>
  <c r="H46" i="41" l="1"/>
  <c r="H47" i="41"/>
  <c r="H46" i="43"/>
  <c r="H46" i="44"/>
  <c r="H46" i="45"/>
  <c r="H47" i="45" s="1"/>
  <c r="G22" i="46"/>
  <c r="G28" i="46"/>
  <c r="H29" i="46" s="1"/>
  <c r="H20" i="12" s="1"/>
  <c r="G22" i="47"/>
  <c r="G28" i="47"/>
  <c r="H29" i="47" s="1"/>
  <c r="H21" i="12" s="1"/>
  <c r="H28" i="41"/>
  <c r="G22" i="43"/>
  <c r="G28" i="43"/>
  <c r="H29" i="43" s="1"/>
  <c r="H17" i="12" s="1"/>
  <c r="H46" i="46"/>
  <c r="G22" i="41"/>
  <c r="G28" i="41"/>
  <c r="H29" i="41" s="1"/>
  <c r="H15" i="12" s="1"/>
  <c r="G22" i="45"/>
  <c r="G28" i="45"/>
  <c r="H29" i="45" s="1"/>
  <c r="H19" i="12" s="1"/>
  <c r="H46" i="47"/>
  <c r="H47" i="47"/>
  <c r="H46" i="15"/>
  <c r="H47" i="15" s="1"/>
  <c r="H28" i="39"/>
  <c r="G22" i="42"/>
  <c r="G28" i="42"/>
  <c r="H29" i="42" s="1"/>
  <c r="H16" i="12" s="1"/>
  <c r="H46" i="42"/>
  <c r="H28" i="45"/>
  <c r="H46" i="39"/>
  <c r="H47" i="39" s="1"/>
  <c r="G28" i="40"/>
  <c r="H29" i="40" s="1"/>
  <c r="H14" i="12" s="1"/>
  <c r="H53" i="15"/>
  <c r="H45" i="40"/>
  <c r="H47" i="40" s="1"/>
  <c r="F22" i="12"/>
  <c r="G22" i="12"/>
  <c r="H49" i="15"/>
  <c r="H51" i="15" s="1"/>
  <c r="H52" i="15" s="1"/>
  <c r="F30" i="12"/>
  <c r="F33" i="12" s="1"/>
  <c r="G22" i="15"/>
  <c r="H46" i="40"/>
  <c r="H53" i="42" l="1"/>
  <c r="H52" i="42"/>
  <c r="H53" i="47"/>
  <c r="H52" i="47"/>
  <c r="F9" i="12"/>
  <c r="F32" i="12" s="1"/>
  <c r="H47" i="42"/>
  <c r="H53" i="44"/>
  <c r="H52" i="44"/>
  <c r="H53" i="46"/>
  <c r="H52" i="46"/>
  <c r="H52" i="45"/>
  <c r="H53" i="45"/>
  <c r="H52" i="43"/>
  <c r="H53" i="43"/>
  <c r="F31" i="12"/>
  <c r="H47" i="43"/>
  <c r="H53" i="39"/>
  <c r="H52" i="39"/>
  <c r="H47" i="46"/>
  <c r="H47" i="44"/>
  <c r="H52" i="41"/>
  <c r="H53" i="41"/>
  <c r="H53" i="40"/>
  <c r="F27" i="12"/>
  <c r="F29" i="12" s="1"/>
  <c r="H52" i="40"/>
</calcChain>
</file>

<file path=xl/sharedStrings.xml><?xml version="1.0" encoding="utf-8"?>
<sst xmlns="http://schemas.openxmlformats.org/spreadsheetml/2006/main" count="773" uniqueCount="171">
  <si>
    <t>Anzahl der Lampen je Leuchte</t>
  </si>
  <si>
    <t>Lampenleistung [W]</t>
  </si>
  <si>
    <t>Gesamtanschlussleistung [kW]</t>
  </si>
  <si>
    <t>Baujahr</t>
  </si>
  <si>
    <t>Zeitplan</t>
  </si>
  <si>
    <t>MM/JJ</t>
  </si>
  <si>
    <t>Antragsteller</t>
  </si>
  <si>
    <t>Altanlage</t>
  </si>
  <si>
    <t>Neuanlage</t>
  </si>
  <si>
    <t>Leuchtentyp (z.B. Deckenanbeuleuchte mit opaler Wanne)</t>
  </si>
  <si>
    <t>Lampenart (z.B. 58W - T8 Röhren)</t>
  </si>
  <si>
    <t>Art des Vorschaltgeräts (z.B. KVG, EVG)</t>
  </si>
  <si>
    <t>Stromverbrauch der Beleuchtungsanlage [kWh/a]</t>
  </si>
  <si>
    <t>Sonstige Anmerkungen</t>
  </si>
  <si>
    <t>Baujahr der Leuchten</t>
  </si>
  <si>
    <t>Relevante Nutzfläche [m²]</t>
  </si>
  <si>
    <t>Lebensdauer in Jahren [a]</t>
  </si>
  <si>
    <t>a</t>
  </si>
  <si>
    <t>b</t>
  </si>
  <si>
    <t>Tageslichtsteuerung</t>
  </si>
  <si>
    <t>Präsenzsteuerung</t>
  </si>
  <si>
    <t>Tageslicht- und Präsenzsteuerung</t>
  </si>
  <si>
    <t>keine</t>
  </si>
  <si>
    <t>Nutzungsart</t>
  </si>
  <si>
    <t>h/a</t>
  </si>
  <si>
    <t>Restaurant</t>
  </si>
  <si>
    <t>Werkstatt</t>
  </si>
  <si>
    <t>c</t>
  </si>
  <si>
    <t>Systemleistung je Leuchte inkl. Vorschaltgerät [W]</t>
  </si>
  <si>
    <t>Betriebsstundenreduzierung durch Zeitsteuerung</t>
  </si>
  <si>
    <t>effektive Betriebszeit Neuanlage [h/a]</t>
  </si>
  <si>
    <t>Betriebszeiten nach DIN 18599-10</t>
  </si>
  <si>
    <t>Besprechungszimmer</t>
  </si>
  <si>
    <t>Schalterhalle</t>
  </si>
  <si>
    <t>Klassenzimmer, Gruppenraum</t>
  </si>
  <si>
    <t>Hörsaal, Auditorium</t>
  </si>
  <si>
    <t>Bettenzimmer im Krankenhaus, Pflegeheim</t>
  </si>
  <si>
    <t>Hotelzimmer</t>
  </si>
  <si>
    <t>Kantine</t>
  </si>
  <si>
    <t>Küche in Nichtwohngebäuden</t>
  </si>
  <si>
    <t>WC und Sanitärräume</t>
  </si>
  <si>
    <t>Sonstige Aufenthaltsräume</t>
  </si>
  <si>
    <t>Küchenvorbereitung, Küchenlager</t>
  </si>
  <si>
    <t>Serverraum</t>
  </si>
  <si>
    <t>Zuschauerbereich in Theater und Veranstaltungsbauten</t>
  </si>
  <si>
    <t>Theaterfoyer</t>
  </si>
  <si>
    <t>Bühne</t>
  </si>
  <si>
    <t>Messe, Kongress</t>
  </si>
  <si>
    <t>Ausstellungsräume und Museum</t>
  </si>
  <si>
    <t>Bibiliothek (Lesesaal, Freihandbereich, Magazin)</t>
  </si>
  <si>
    <t>Parkhaus für öffentliche Nutzung</t>
  </si>
  <si>
    <t>Informationen zu Betriebszeiten in Abhängigkeit zum Raum nach DIN 18599 Teil 10 finden Sie im Tabellenblatt Hinweise</t>
  </si>
  <si>
    <t>nach DIN 18599 Teil 4 berechnet</t>
  </si>
  <si>
    <t>d</t>
  </si>
  <si>
    <t>Fördermitteleffizienz [€/Tonne]</t>
  </si>
  <si>
    <t>von 7 bis 79 %</t>
  </si>
  <si>
    <t>von 0 bis 83%</t>
  </si>
  <si>
    <t>e</t>
  </si>
  <si>
    <t>keine Bereiche</t>
  </si>
  <si>
    <t>Berechnungsformular zum Programm Klimaschutztechnologien bei der Stromnutzung - Innenbeleuchtung</t>
  </si>
  <si>
    <t>Bitte füllen Sie dieses Formular für jedes Leuchtensystem (gleicher Alt- und Neuzustand in gleicher Raumart) aus.</t>
  </si>
  <si>
    <t>Turnhalle (ohne Zuschauerbereich)</t>
  </si>
  <si>
    <t>Raumart nach DIN 18599-10 (siehe Hinweise)</t>
  </si>
  <si>
    <t>Art der Regelung</t>
  </si>
  <si>
    <t>Gebäudeart</t>
  </si>
  <si>
    <t>Gesamtinvestition</t>
  </si>
  <si>
    <r>
      <t>Spezifische Leistung  [W/m</t>
    </r>
    <r>
      <rPr>
        <vertAlign val="superscript"/>
        <sz val="10"/>
        <rFont val="Arial"/>
        <family val="2"/>
      </rPr>
      <t>2</t>
    </r>
    <r>
      <rPr>
        <sz val="10"/>
        <rFont val="Arial"/>
        <family val="2"/>
      </rPr>
      <t xml:space="preserve">] </t>
    </r>
  </si>
  <si>
    <r>
      <t xml:space="preserve">effektive Betriebszeit Altanlage [h/a] </t>
    </r>
    <r>
      <rPr>
        <vertAlign val="superscript"/>
        <sz val="10"/>
        <rFont val="Arial"/>
        <family val="2"/>
      </rPr>
      <t>b</t>
    </r>
  </si>
  <si>
    <r>
      <t>Betriebsstundenreduzierung durch Tageslichtsteuerung [h/a]</t>
    </r>
    <r>
      <rPr>
        <vertAlign val="superscript"/>
        <sz val="10"/>
        <rFont val="Arial"/>
        <family val="2"/>
      </rPr>
      <t xml:space="preserve"> c</t>
    </r>
  </si>
  <si>
    <r>
      <t>Betriebsstundenreduzierung durch Präsenzsteuerung [h/a]</t>
    </r>
    <r>
      <rPr>
        <vertAlign val="superscript"/>
        <sz val="10"/>
        <rFont val="Arial"/>
        <family val="2"/>
      </rPr>
      <t>c</t>
    </r>
  </si>
  <si>
    <r>
      <t>Stromeinsparung insgesamt [kWh/a] und in [%]</t>
    </r>
    <r>
      <rPr>
        <vertAlign val="superscript"/>
        <sz val="10"/>
        <rFont val="Arial"/>
        <family val="2"/>
      </rPr>
      <t>d</t>
    </r>
  </si>
  <si>
    <t>Anzahl der Räume mit diesem Leuchtensystem</t>
  </si>
  <si>
    <t>Relevante Nutzfläche dieser Räume [m²]</t>
  </si>
  <si>
    <t>Technische Angaben</t>
  </si>
  <si>
    <t>technische Bezeichung</t>
  </si>
  <si>
    <t>Anzahl</t>
  </si>
  <si>
    <t>Gesamtausgaben [€]</t>
  </si>
  <si>
    <t>SUMME</t>
  </si>
  <si>
    <r>
      <t>Amortisationsdauer Ihrer Beleuchtungsanlage [a]</t>
    </r>
    <r>
      <rPr>
        <vertAlign val="superscript"/>
        <sz val="10"/>
        <rFont val="Arial"/>
        <family val="2"/>
      </rPr>
      <t>e</t>
    </r>
  </si>
  <si>
    <t>Eingangsbewegungsmelder</t>
  </si>
  <si>
    <t>Zeitrelais</t>
  </si>
  <si>
    <t>Euro</t>
  </si>
  <si>
    <t>kWh/a</t>
  </si>
  <si>
    <t>Förderquote</t>
  </si>
  <si>
    <t>Förderbetrag</t>
  </si>
  <si>
    <t>Fördermitteleffizienz</t>
  </si>
  <si>
    <t>Erläuterung zum Formular Sanierung der Innenbeleuchtung</t>
  </si>
  <si>
    <t>Anzahl der Leuchten und Lampen</t>
  </si>
  <si>
    <t>Wattage der Leuchten</t>
  </si>
  <si>
    <t>Wirkungsgrad des Vorschaltgeräts</t>
  </si>
  <si>
    <t>Betriebsstunden der Beleuchtung</t>
  </si>
  <si>
    <t>Höhe der Betriebsstundenreduzierung durch neue Regelungseinheit</t>
  </si>
  <si>
    <t>spezifische Investitionsausgaben [€/Stück]</t>
  </si>
  <si>
    <t>Gesamtausgaben je Leuchtensystem</t>
  </si>
  <si>
    <t>spezifische Installationsausgaben [€/Stück]</t>
  </si>
  <si>
    <t>Sehr geehrte Fachplanerin, sehr geehrter Fachplaner,</t>
  </si>
  <si>
    <t>-</t>
  </si>
  <si>
    <t>Datum, Unterschrift und Stempel des Fachplaners</t>
  </si>
  <si>
    <t xml:space="preserve">Mit Hilfe dieses Formulars wird Ihr Vorhaben auf Angemessenheit und auf Plausibilität geprüft. Deshalb bitten wir Sie, beim Ausfüllen genaue Angaben zu machen.  </t>
  </si>
  <si>
    <t xml:space="preserve">Schule mit 10 Klassenzimmern, Fluren, Lehrerzimmer, Toiletten und weitere Nebenräume. </t>
  </si>
  <si>
    <t>Beispielgebäude:</t>
  </si>
  <si>
    <t>Leuchtensystem 1:</t>
  </si>
  <si>
    <t xml:space="preserve">Leuchtensystem 2: </t>
  </si>
  <si>
    <t>Leuchtensystem 3 bis x:</t>
  </si>
  <si>
    <t>jeweils für Lehrerzimmer, Toiletten, Nebenräume, Flure etc.</t>
  </si>
  <si>
    <t>Zur Handhabung des Formulars</t>
  </si>
  <si>
    <t>Die Einsparberechnung wird durch folgende Faktoren beeinflusst:</t>
  </si>
  <si>
    <t xml:space="preserve">In den gelb hinterlegten Feldern sind Eintragungen vorzunehmen. In den weißen (schreibgeschützten) Feldern werden automatische Berechnungen erstellt. </t>
  </si>
  <si>
    <t xml:space="preserve">Ein Beispiel für die Ermittlung der Anzahl auszufüllender Formularseiten: </t>
  </si>
  <si>
    <t>3 Klassenzimmer haben jeweils unterschiedliche Ist-Zustände oder werden unterschiedlich saniert, weshalb für diese drei Räume jeweils getrennte LS-Formulare auszufüllen sind.</t>
  </si>
  <si>
    <t>ja</t>
  </si>
  <si>
    <t>nein</t>
  </si>
  <si>
    <t>Tonnen</t>
  </si>
  <si>
    <t>Die Information zu den Verlusten des Vorschaltgerätes erhalten Sie von Ihrem Anbieter bzw. vom Hersteller</t>
  </si>
  <si>
    <t>Mind. 50% bei Innen- und Hallenbeleuchtung</t>
  </si>
  <si>
    <r>
      <t xml:space="preserve">Verlust des Vorschaltgerätes je Leuchte [W] </t>
    </r>
    <r>
      <rPr>
        <vertAlign val="superscript"/>
        <sz val="10"/>
        <rFont val="Arial"/>
        <family val="2"/>
      </rPr>
      <t xml:space="preserve">a </t>
    </r>
  </si>
  <si>
    <t>Betriebszeit zur Tages- und Nachtzeit</t>
  </si>
  <si>
    <r>
      <t>bitte beachten Sie die folgenden Informationen und füllen Sie danach das Formular aus. Ziel dieses Formulares ist es, technische und wirtschaftliche Informationen über Ihr Vorhaben zu sammeln sowie die erreichte Energie- und CO</t>
    </r>
    <r>
      <rPr>
        <vertAlign val="subscript"/>
        <sz val="10"/>
        <rFont val="Arial"/>
        <family val="2"/>
      </rPr>
      <t>2</t>
    </r>
    <r>
      <rPr>
        <sz val="10"/>
        <rFont val="Arial"/>
        <family val="2"/>
      </rPr>
      <t xml:space="preserve">-Einsparung durch die Beleuchtungssanierung zu berechnen. </t>
    </r>
  </si>
  <si>
    <t>Gesamtstromverbrauch Altanlage</t>
  </si>
  <si>
    <t>Leuchtensystem</t>
  </si>
  <si>
    <t>Anzahl der Lichtpunkte (ALT)</t>
  </si>
  <si>
    <t>Anzahl der Lichtpunkte (NEU)</t>
  </si>
  <si>
    <t>Strom-Einsparung in %</t>
  </si>
  <si>
    <t>Leuchtensystem 1</t>
  </si>
  <si>
    <t>Leuchtensystem 3</t>
  </si>
  <si>
    <t>Leuchtensystem 4</t>
  </si>
  <si>
    <t>Leuchtensystem 5</t>
  </si>
  <si>
    <t>Leuchtensystem 6</t>
  </si>
  <si>
    <t>Leuchtensystem 7</t>
  </si>
  <si>
    <t>Leuchtensystem 8</t>
  </si>
  <si>
    <t>Leuchtensystem 9</t>
  </si>
  <si>
    <t>Leuchtensystem 10</t>
  </si>
  <si>
    <t xml:space="preserve">Gesamt </t>
  </si>
  <si>
    <t xml:space="preserve">Jährliche Stromeinsparungen gesamt </t>
  </si>
  <si>
    <r>
      <t>CO</t>
    </r>
    <r>
      <rPr>
        <vertAlign val="subscript"/>
        <sz val="12"/>
        <rFont val="Algerian"/>
        <family val="5"/>
      </rPr>
      <t>2</t>
    </r>
    <r>
      <rPr>
        <sz val="12"/>
        <rFont val="Arial"/>
        <family val="2"/>
      </rPr>
      <t>-Einsparungen gesamt über Lebensdauer</t>
    </r>
  </si>
  <si>
    <t>Durchschnittliche Einsparung</t>
  </si>
  <si>
    <t>%</t>
  </si>
  <si>
    <t>€/Tonne</t>
  </si>
  <si>
    <t>Geplantes Maßnahmenende</t>
  </si>
  <si>
    <r>
      <t>CO</t>
    </r>
    <r>
      <rPr>
        <vertAlign val="subscript"/>
        <sz val="10"/>
        <rFont val="Arial"/>
        <family val="2"/>
      </rPr>
      <t>2</t>
    </r>
    <r>
      <rPr>
        <sz val="10"/>
        <rFont val="Arial"/>
        <family val="2"/>
      </rPr>
      <t>-Minderung [kg/a]</t>
    </r>
  </si>
  <si>
    <r>
      <t>CO</t>
    </r>
    <r>
      <rPr>
        <vertAlign val="subscript"/>
        <sz val="10"/>
        <rFont val="Arial"/>
        <family val="2"/>
      </rPr>
      <t>2</t>
    </r>
    <r>
      <rPr>
        <sz val="10"/>
        <rFont val="Arial"/>
        <family val="2"/>
      </rPr>
      <t>-Minderung über Lebensdauer [Tonnen]</t>
    </r>
  </si>
  <si>
    <t>Bitte auswählen</t>
  </si>
  <si>
    <t>Geplanter Maßnahmenbeginn</t>
  </si>
  <si>
    <r>
      <t>Formular zur Berechnung der CO</t>
    </r>
    <r>
      <rPr>
        <b/>
        <vertAlign val="subscript"/>
        <sz val="16"/>
        <rFont val="Arial"/>
        <family val="2"/>
      </rPr>
      <t>2</t>
    </r>
    <r>
      <rPr>
        <b/>
        <sz val="16"/>
        <rFont val="Arial"/>
        <family val="2"/>
      </rPr>
      <t>-Einsparungen für Innenbeleuchtung</t>
    </r>
  </si>
  <si>
    <t>Leuchtentyp 1</t>
  </si>
  <si>
    <t>Leuchtentyp 2 (optional)</t>
  </si>
  <si>
    <t>Steuerungs-Dropdown</t>
  </si>
  <si>
    <t>Leuchtensystem Raumart 1</t>
  </si>
  <si>
    <t>Leuchtensystem Raumart 2</t>
  </si>
  <si>
    <t>Leuchtensystem Raumart 3</t>
  </si>
  <si>
    <t>Leuchtensystem Raumart 4</t>
  </si>
  <si>
    <t>Leuchtensystem Raumart 5</t>
  </si>
  <si>
    <t>Leuchtensystem Raumart 6</t>
  </si>
  <si>
    <t>Leuchtensystem Raumart 7</t>
  </si>
  <si>
    <t>Leuchtensystem Raumart 8</t>
  </si>
  <si>
    <t>Leuchtensystem Raumart 9</t>
  </si>
  <si>
    <t>Leuchtensystem Raumart 10</t>
  </si>
  <si>
    <t>Leuchtensystem 2</t>
  </si>
  <si>
    <t xml:space="preserve">Bitte füllen Sie dieses Formular für jedes Leuchtensystem (gleicher Alt- und Neuzustand in gleicher Raumart) aus. </t>
  </si>
  <si>
    <t>Anzahl der Leuchten (Gesamtanzahl bei mehreren Räumen)</t>
  </si>
  <si>
    <t>Ausgaben für Lampen und Leuchten (Bitte Bruttopreise eintragen, Anzahl für alle Räume verwenden)</t>
  </si>
  <si>
    <t>Ausgaben für Regelung und Steuerung (Bitte Bruttopreise eintragen, Anzahl für alle Räume verwenden)</t>
  </si>
  <si>
    <t xml:space="preserve">7 Klassenzimmer haben vor der Sanierung den selben Ausgangszustand und werden identisch saniert. Deshalb können Sie diese sieben Leuchtensysteme in einer Formularseite (LS1) eintragen. Dabei können die Tafel-Leuchten unter dem zweiten Leuchtentyp eingetragen werden. Es sind jeweils die verwendeten Stückzahlen für die 7 Klassenzimnmer einzugeben. </t>
  </si>
  <si>
    <t xml:space="preserve">Im Basisformular werden einige allgemeine Angaben zum Gebäude abgefragt. Auf diesem Formular bestätigen Sie bitte die Angaben mit Unterschrift und Stempel. </t>
  </si>
  <si>
    <t>In diesem Formular finden Sie zehn Tabellenblätter (LS1 bis LS10), in denen die Daten des Ist- und des sanierten Zustands eingetragen werden. Dabei wird ein altes Leuchtensystem durch ein neues Leuchtensystem (optional mit 2 Leuchtentypen) ersetzt. Die Leuchtensysteme (LS) sind dadurch gekennzeichnet, dass sowohl der Ausgangszustand als auch der sanierte Zustand der Beleuchtung jeweils pro Raumart gleich ist. So können mehrere gleiche Räume zusammengefasst werden, wobei dann jeweils die gesamten Stückzahlen für alle zusammengefasste Räume anzugeben sind. Sollte nur ein Leuchtentyp pro Leuchtensystem verwendet werden so ist die zweite Spalte der Neuanlage (gekennzeichnet als optional) frei zu lassen.</t>
  </si>
  <si>
    <t>Bürozimmer (Einzel- bis Großraumbüro)</t>
  </si>
  <si>
    <t>Nebenflächen (Garderobe, Flur, Lager...)</t>
  </si>
  <si>
    <r>
      <t>Bitte geben Sie</t>
    </r>
    <r>
      <rPr>
        <b/>
        <sz val="10"/>
        <rFont val="Arial"/>
        <family val="2"/>
      </rPr>
      <t xml:space="preserve"> Bruttopreise </t>
    </r>
    <r>
      <rPr>
        <sz val="10"/>
        <rFont val="Arial"/>
        <family val="2"/>
      </rPr>
      <t xml:space="preserve">an! </t>
    </r>
  </si>
  <si>
    <t>Berechnet mit einem Strompreis von 23 ct/kWh</t>
  </si>
  <si>
    <t>Anteil der Steuerungsausgaben an den Gesamtausgaben des Leuchtensystems</t>
  </si>
  <si>
    <t>Berechnungsformular Strom - Innenbeleuchtung - Version 2015/16_2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</si>
</sst>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1]_-;\-* #,##0.00\ [$€-1]_-;_-* &quot;-&quot;??\ [$€-1]_-"/>
    <numFmt numFmtId="165" formatCode="#,##0.000"/>
  </numFmts>
  <fonts count="24" x14ac:knownFonts="1">
    <font>
      <sz val="10"/>
      <name val="Arial"/>
    </font>
    <font>
      <sz val="10"/>
      <name val="Arial"/>
      <family val="2"/>
    </font>
    <font>
      <u/>
      <sz val="10"/>
      <color indexed="12"/>
      <name val="Arial"/>
      <family val="2"/>
    </font>
    <font>
      <b/>
      <sz val="12"/>
      <name val="Arial"/>
      <family val="2"/>
    </font>
    <font>
      <sz val="12"/>
      <name val="Arial"/>
      <family val="2"/>
    </font>
    <font>
      <b/>
      <sz val="16"/>
      <name val="Arial"/>
      <family val="2"/>
    </font>
    <font>
      <sz val="12"/>
      <color indexed="23"/>
      <name val="Arial"/>
      <family val="2"/>
    </font>
    <font>
      <b/>
      <sz val="10"/>
      <name val="Arial"/>
      <family val="2"/>
    </font>
    <font>
      <sz val="10"/>
      <color indexed="9"/>
      <name val="Arial"/>
      <family val="2"/>
    </font>
    <font>
      <sz val="10"/>
      <name val="Arial"/>
      <family val="2"/>
    </font>
    <font>
      <vertAlign val="superscript"/>
      <sz val="10"/>
      <name val="Arial"/>
      <family val="2"/>
    </font>
    <font>
      <b/>
      <sz val="11"/>
      <name val="Arial"/>
      <family val="2"/>
    </font>
    <font>
      <sz val="12"/>
      <color indexed="10"/>
      <name val="Arial"/>
      <family val="2"/>
    </font>
    <font>
      <sz val="12"/>
      <color indexed="22"/>
      <name val="Arial"/>
      <family val="2"/>
    </font>
    <font>
      <sz val="10"/>
      <color indexed="22"/>
      <name val="Arial"/>
      <family val="2"/>
    </font>
    <font>
      <vertAlign val="subscript"/>
      <sz val="10"/>
      <name val="Arial"/>
      <family val="2"/>
    </font>
    <font>
      <i/>
      <sz val="10"/>
      <name val="Arial"/>
      <family val="2"/>
    </font>
    <font>
      <vertAlign val="subscript"/>
      <sz val="12"/>
      <name val="Algerian"/>
      <family val="5"/>
    </font>
    <font>
      <b/>
      <sz val="14"/>
      <name val="Arial"/>
      <family val="2"/>
    </font>
    <font>
      <b/>
      <sz val="10"/>
      <color indexed="10"/>
      <name val="Arial"/>
      <family val="2"/>
    </font>
    <font>
      <b/>
      <vertAlign val="subscript"/>
      <sz val="16"/>
      <name val="Arial"/>
      <family val="2"/>
    </font>
    <font>
      <sz val="10"/>
      <color theme="0" tint="-0.34998626667073579"/>
      <name val="Arial"/>
      <family val="2"/>
    </font>
    <font>
      <sz val="12"/>
      <color rgb="FFFF0000"/>
      <name val="Arial"/>
      <family val="2"/>
    </font>
    <font>
      <sz val="8"/>
      <name val="Arial"/>
      <family val="2"/>
    </font>
  </fonts>
  <fills count="1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lightDown">
        <bgColor indexed="23"/>
      </patternFill>
    </fill>
    <fill>
      <patternFill patternType="solid">
        <fgColor indexed="23"/>
        <bgColor indexed="64"/>
      </patternFill>
    </fill>
    <fill>
      <patternFill patternType="solid">
        <fgColor indexed="8"/>
        <bgColor indexed="64"/>
      </patternFill>
    </fill>
    <fill>
      <patternFill patternType="solid">
        <fgColor rgb="FFFFFFCC"/>
        <bgColor indexed="64"/>
      </patternFill>
    </fill>
    <fill>
      <patternFill patternType="solid">
        <fgColor theme="0"/>
        <bgColor indexed="64"/>
      </patternFill>
    </fill>
  </fills>
  <borders count="25">
    <border>
      <left/>
      <right/>
      <top/>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71">
    <xf numFmtId="0" fontId="0" fillId="0" borderId="0" xfId="0"/>
    <xf numFmtId="0" fontId="4" fillId="0" borderId="0" xfId="0" applyFont="1"/>
    <xf numFmtId="0" fontId="4" fillId="0" borderId="0" xfId="0" applyFont="1" applyFill="1"/>
    <xf numFmtId="0" fontId="0" fillId="0" borderId="0" xfId="0" applyFill="1"/>
    <xf numFmtId="0" fontId="3" fillId="0" borderId="0" xfId="0" applyFont="1" applyFill="1" applyBorder="1"/>
    <xf numFmtId="0" fontId="0" fillId="0" borderId="0" xfId="0" applyAlignment="1">
      <alignment wrapText="1"/>
    </xf>
    <xf numFmtId="0" fontId="0" fillId="2" borderId="1" xfId="0" applyFill="1" applyBorder="1"/>
    <xf numFmtId="0" fontId="4" fillId="2" borderId="0" xfId="0" applyFont="1" applyFill="1" applyBorder="1" applyAlignment="1">
      <alignment wrapText="1"/>
    </xf>
    <xf numFmtId="0" fontId="4" fillId="2" borderId="0" xfId="0" applyFont="1" applyFill="1" applyBorder="1"/>
    <xf numFmtId="0" fontId="4" fillId="2" borderId="2" xfId="0" applyFont="1" applyFill="1" applyBorder="1"/>
    <xf numFmtId="0" fontId="0" fillId="2" borderId="3" xfId="0" applyFill="1" applyBorder="1"/>
    <xf numFmtId="0" fontId="0" fillId="2" borderId="4" xfId="0" applyFill="1" applyBorder="1"/>
    <xf numFmtId="0" fontId="0" fillId="2" borderId="5" xfId="0" applyFill="1" applyBorder="1"/>
    <xf numFmtId="0" fontId="0" fillId="2" borderId="2" xfId="0" applyFill="1" applyBorder="1"/>
    <xf numFmtId="0" fontId="4" fillId="2" borderId="0" xfId="0" applyFont="1" applyFill="1" applyBorder="1" applyAlignment="1"/>
    <xf numFmtId="0" fontId="0" fillId="0" borderId="0" xfId="0" applyFill="1" applyBorder="1"/>
    <xf numFmtId="0" fontId="0" fillId="0" borderId="0" xfId="0" applyFill="1" applyBorder="1" applyAlignment="1">
      <alignment horizontal="left"/>
    </xf>
    <xf numFmtId="0" fontId="0" fillId="2" borderId="0" xfId="0" applyFill="1" applyBorder="1"/>
    <xf numFmtId="0" fontId="0" fillId="0" borderId="0" xfId="0" applyFill="1" applyAlignment="1"/>
    <xf numFmtId="0" fontId="8" fillId="0" borderId="0" xfId="0" applyFont="1" applyFill="1" applyProtection="1">
      <protection hidden="1"/>
    </xf>
    <xf numFmtId="0" fontId="0" fillId="0" borderId="0" xfId="0" applyProtection="1">
      <protection hidden="1"/>
    </xf>
    <xf numFmtId="3" fontId="4" fillId="2" borderId="0" xfId="0" applyNumberFormat="1" applyFont="1" applyFill="1" applyBorder="1" applyAlignment="1" applyProtection="1">
      <protection locked="0"/>
    </xf>
    <xf numFmtId="49" fontId="9" fillId="3" borderId="6" xfId="0" applyNumberFormat="1" applyFont="1" applyFill="1" applyBorder="1" applyAlignment="1" applyProtection="1">
      <alignment horizontal="center"/>
      <protection locked="0"/>
    </xf>
    <xf numFmtId="0" fontId="7" fillId="2" borderId="0" xfId="0" applyFont="1" applyFill="1"/>
    <xf numFmtId="0" fontId="0" fillId="2" borderId="0" xfId="0" applyFill="1"/>
    <xf numFmtId="0" fontId="0" fillId="4" borderId="7" xfId="0" applyFill="1" applyBorder="1"/>
    <xf numFmtId="0" fontId="0" fillId="4" borderId="7" xfId="0" applyFill="1" applyBorder="1" applyAlignment="1">
      <alignment horizontal="center"/>
    </xf>
    <xf numFmtId="3" fontId="0" fillId="2" borderId="0" xfId="0" applyNumberFormat="1" applyFill="1" applyBorder="1" applyAlignment="1">
      <alignment horizontal="center"/>
    </xf>
    <xf numFmtId="3" fontId="0" fillId="2" borderId="4" xfId="0" applyNumberFormat="1" applyFill="1" applyBorder="1" applyAlignment="1">
      <alignment horizontal="center"/>
    </xf>
    <xf numFmtId="0" fontId="9" fillId="3" borderId="6" xfId="0" applyFont="1" applyFill="1" applyBorder="1" applyAlignment="1" applyProtection="1">
      <alignment horizontal="center" vertical="center"/>
      <protection locked="0"/>
    </xf>
    <xf numFmtId="3" fontId="9" fillId="3" borderId="6" xfId="0" applyNumberFormat="1" applyFont="1" applyFill="1" applyBorder="1" applyAlignment="1" applyProtection="1">
      <alignment horizontal="center" vertical="center"/>
      <protection locked="0"/>
    </xf>
    <xf numFmtId="3" fontId="7" fillId="0" borderId="6" xfId="0" applyNumberFormat="1" applyFont="1" applyFill="1" applyBorder="1" applyAlignment="1">
      <alignment horizontal="center" vertical="center"/>
    </xf>
    <xf numFmtId="165" fontId="7" fillId="0" borderId="6" xfId="0" applyNumberFormat="1" applyFont="1" applyFill="1" applyBorder="1" applyAlignment="1">
      <alignment horizontal="center" vertical="center"/>
    </xf>
    <xf numFmtId="10" fontId="9" fillId="2" borderId="0" xfId="0" applyNumberFormat="1" applyFont="1" applyFill="1" applyBorder="1" applyAlignment="1" applyProtection="1">
      <alignment horizontal="center"/>
      <protection locked="0"/>
    </xf>
    <xf numFmtId="0" fontId="9" fillId="2" borderId="0" xfId="0" applyFont="1" applyFill="1" applyBorder="1" applyAlignment="1">
      <alignment vertical="top" wrapText="1"/>
    </xf>
    <xf numFmtId="0" fontId="0" fillId="2" borderId="6" xfId="0" applyFill="1" applyBorder="1" applyAlignment="1">
      <alignment horizontal="center" wrapText="1"/>
    </xf>
    <xf numFmtId="0" fontId="6" fillId="5" borderId="8" xfId="0" applyFont="1" applyFill="1" applyBorder="1" applyAlignment="1">
      <alignment vertical="top"/>
    </xf>
    <xf numFmtId="0" fontId="6" fillId="5" borderId="9" xfId="0" applyFont="1" applyFill="1" applyBorder="1" applyAlignment="1">
      <alignment vertical="top"/>
    </xf>
    <xf numFmtId="0" fontId="6" fillId="5" borderId="10" xfId="0" applyFont="1" applyFill="1" applyBorder="1" applyAlignment="1">
      <alignment vertical="top"/>
    </xf>
    <xf numFmtId="9" fontId="4" fillId="0" borderId="0" xfId="0" applyNumberFormat="1" applyFont="1"/>
    <xf numFmtId="4" fontId="0" fillId="2" borderId="6" xfId="0" applyNumberFormat="1" applyFill="1" applyBorder="1" applyAlignment="1">
      <alignment horizontal="center" wrapText="1"/>
    </xf>
    <xf numFmtId="4" fontId="7" fillId="2" borderId="6" xfId="0" applyNumberFormat="1" applyFont="1" applyFill="1" applyBorder="1" applyAlignment="1">
      <alignment horizontal="center" wrapText="1"/>
    </xf>
    <xf numFmtId="0" fontId="11" fillId="2" borderId="0" xfId="0" applyFont="1" applyFill="1" applyBorder="1" applyAlignment="1">
      <alignment horizontal="center"/>
    </xf>
    <xf numFmtId="0" fontId="12" fillId="0" borderId="0" xfId="0" applyFont="1"/>
    <xf numFmtId="0" fontId="13" fillId="0" borderId="0" xfId="0" applyFont="1" applyFill="1"/>
    <xf numFmtId="0" fontId="14" fillId="0" borderId="0" xfId="0" applyFont="1"/>
    <xf numFmtId="0" fontId="6" fillId="5" borderId="9" xfId="0" applyFont="1" applyFill="1" applyBorder="1" applyAlignment="1" applyProtection="1">
      <alignment vertical="top"/>
    </xf>
    <xf numFmtId="0" fontId="6" fillId="5" borderId="10" xfId="0" applyFont="1" applyFill="1" applyBorder="1" applyAlignment="1" applyProtection="1">
      <alignment vertical="top"/>
    </xf>
    <xf numFmtId="4" fontId="7" fillId="2" borderId="6" xfId="0" applyNumberFormat="1" applyFont="1" applyFill="1" applyBorder="1" applyAlignment="1" applyProtection="1">
      <alignment horizontal="center" wrapText="1"/>
    </xf>
    <xf numFmtId="0" fontId="6" fillId="5" borderId="6" xfId="0" applyFont="1" applyFill="1" applyBorder="1" applyAlignment="1" applyProtection="1">
      <alignment vertical="top"/>
    </xf>
    <xf numFmtId="4" fontId="7" fillId="0" borderId="6" xfId="3" applyNumberFormat="1" applyFont="1" applyFill="1" applyBorder="1" applyAlignment="1" applyProtection="1">
      <alignment horizontal="center" vertical="center"/>
    </xf>
    <xf numFmtId="9" fontId="7" fillId="0" borderId="6" xfId="3" applyFont="1" applyFill="1" applyBorder="1" applyAlignment="1" applyProtection="1">
      <alignment horizontal="center" vertical="center"/>
    </xf>
    <xf numFmtId="0" fontId="4" fillId="2" borderId="0" xfId="0" applyFont="1" applyFill="1" applyBorder="1" applyProtection="1"/>
    <xf numFmtId="3" fontId="9" fillId="0" borderId="6" xfId="0" applyNumberFormat="1" applyFont="1" applyFill="1" applyBorder="1" applyAlignment="1" applyProtection="1">
      <alignment horizontal="center" vertical="center"/>
    </xf>
    <xf numFmtId="3" fontId="9" fillId="0" borderId="6" xfId="0" applyNumberFormat="1" applyFont="1" applyBorder="1" applyAlignment="1" applyProtection="1">
      <alignment horizontal="center" vertical="center"/>
    </xf>
    <xf numFmtId="0" fontId="4" fillId="5" borderId="6" xfId="0" applyFont="1" applyFill="1" applyBorder="1" applyAlignment="1" applyProtection="1">
      <alignment vertical="top"/>
    </xf>
    <xf numFmtId="3" fontId="7" fillId="0" borderId="6" xfId="0" applyNumberFormat="1" applyFont="1" applyFill="1" applyBorder="1" applyAlignment="1" applyProtection="1">
      <alignment horizontal="center" vertical="center"/>
    </xf>
    <xf numFmtId="3" fontId="7" fillId="0" borderId="6" xfId="0" applyNumberFormat="1" applyFont="1" applyBorder="1" applyAlignment="1" applyProtection="1">
      <alignment horizontal="center" vertical="center"/>
    </xf>
    <xf numFmtId="0" fontId="4" fillId="0" borderId="6" xfId="0" applyFont="1" applyFill="1" applyBorder="1" applyProtection="1"/>
    <xf numFmtId="0" fontId="3" fillId="2" borderId="0" xfId="0" applyFont="1" applyFill="1" applyBorder="1" applyProtection="1"/>
    <xf numFmtId="0" fontId="4" fillId="0" borderId="0" xfId="0" applyFont="1" applyFill="1" applyBorder="1" applyAlignment="1" applyProtection="1">
      <alignment wrapText="1"/>
    </xf>
    <xf numFmtId="0" fontId="4" fillId="2" borderId="6" xfId="0" applyFont="1" applyFill="1" applyBorder="1" applyProtection="1"/>
    <xf numFmtId="0" fontId="0" fillId="2" borderId="11" xfId="0" applyFill="1" applyBorder="1" applyProtection="1"/>
    <xf numFmtId="0" fontId="0" fillId="2" borderId="1" xfId="0" applyFill="1" applyBorder="1" applyProtection="1"/>
    <xf numFmtId="0" fontId="0" fillId="2" borderId="3" xfId="0" applyFill="1" applyBorder="1" applyProtection="1"/>
    <xf numFmtId="0" fontId="0" fillId="2" borderId="12" xfId="0" applyFill="1" applyBorder="1" applyProtection="1"/>
    <xf numFmtId="0" fontId="4" fillId="2" borderId="2" xfId="0" applyFont="1" applyFill="1" applyBorder="1" applyProtection="1"/>
    <xf numFmtId="0" fontId="0" fillId="2" borderId="0" xfId="0" applyFill="1" applyBorder="1" applyAlignment="1" applyProtection="1">
      <alignment wrapText="1"/>
    </xf>
    <xf numFmtId="0" fontId="0" fillId="2" borderId="13" xfId="0" applyFill="1" applyBorder="1" applyProtection="1"/>
    <xf numFmtId="10" fontId="9" fillId="2" borderId="0" xfId="0" applyNumberFormat="1" applyFont="1" applyFill="1" applyBorder="1" applyAlignment="1" applyProtection="1">
      <alignment horizontal="center"/>
    </xf>
    <xf numFmtId="4" fontId="7" fillId="2" borderId="6" xfId="0" applyNumberFormat="1" applyFont="1" applyFill="1" applyBorder="1" applyAlignment="1" applyProtection="1">
      <alignment horizontal="center"/>
    </xf>
    <xf numFmtId="10" fontId="7" fillId="2" borderId="0" xfId="0" applyNumberFormat="1" applyFont="1" applyFill="1" applyBorder="1" applyAlignment="1" applyProtection="1"/>
    <xf numFmtId="9" fontId="7" fillId="2" borderId="6" xfId="3" applyFont="1" applyFill="1" applyBorder="1" applyAlignment="1" applyProtection="1">
      <alignment horizontal="center"/>
    </xf>
    <xf numFmtId="0" fontId="4" fillId="0" borderId="6" xfId="0" applyFont="1" applyFill="1" applyBorder="1" applyAlignment="1" applyProtection="1">
      <alignment vertical="top"/>
    </xf>
    <xf numFmtId="0" fontId="9" fillId="3" borderId="6" xfId="0" applyFont="1" applyFill="1" applyBorder="1" applyAlignment="1" applyProtection="1">
      <alignment horizontal="center" vertical="center" wrapText="1"/>
      <protection locked="0"/>
    </xf>
    <xf numFmtId="0" fontId="4" fillId="2" borderId="0" xfId="0" applyFont="1" applyFill="1" applyBorder="1" applyAlignment="1" applyProtection="1">
      <alignment vertical="center"/>
    </xf>
    <xf numFmtId="0" fontId="9" fillId="3" borderId="14" xfId="0" applyFont="1" applyFill="1" applyBorder="1" applyAlignment="1" applyProtection="1">
      <alignment horizontal="center" vertical="center" wrapText="1"/>
      <protection locked="0"/>
    </xf>
    <xf numFmtId="0" fontId="9" fillId="3" borderId="6" xfId="0" applyNumberFormat="1" applyFont="1" applyFill="1" applyBorder="1" applyAlignment="1" applyProtection="1">
      <alignment horizontal="left" vertical="center" wrapText="1"/>
      <protection locked="0"/>
    </xf>
    <xf numFmtId="0" fontId="0" fillId="2" borderId="0" xfId="0" applyFill="1" applyBorder="1" applyProtection="1"/>
    <xf numFmtId="0" fontId="0" fillId="0" borderId="0" xfId="0" applyBorder="1" applyProtection="1"/>
    <xf numFmtId="0" fontId="16" fillId="2" borderId="0" xfId="0" applyFont="1" applyFill="1" applyBorder="1" applyAlignment="1">
      <alignment vertical="top"/>
    </xf>
    <xf numFmtId="0" fontId="16" fillId="2" borderId="0" xfId="0" applyFont="1" applyFill="1" applyBorder="1" applyAlignment="1">
      <alignment vertical="top" wrapText="1"/>
    </xf>
    <xf numFmtId="0" fontId="3" fillId="2" borderId="0" xfId="0" applyFont="1" applyFill="1" applyBorder="1" applyAlignment="1" applyProtection="1">
      <alignment horizontal="right" vertical="center"/>
    </xf>
    <xf numFmtId="0" fontId="4" fillId="2" borderId="5" xfId="0" applyFont="1" applyFill="1" applyBorder="1" applyProtection="1"/>
    <xf numFmtId="4" fontId="9" fillId="0" borderId="6" xfId="0" applyNumberFormat="1" applyFont="1" applyBorder="1" applyAlignment="1" applyProtection="1">
      <alignment horizontal="center" vertical="center"/>
    </xf>
    <xf numFmtId="4" fontId="9" fillId="2" borderId="10" xfId="0" applyNumberFormat="1" applyFont="1" applyFill="1" applyBorder="1" applyAlignment="1" applyProtection="1">
      <alignment horizontal="center" vertical="center"/>
    </xf>
    <xf numFmtId="3" fontId="7" fillId="2" borderId="10" xfId="0" applyNumberFormat="1" applyFont="1" applyFill="1" applyBorder="1" applyAlignment="1" applyProtection="1">
      <alignment horizontal="center" vertical="center"/>
    </xf>
    <xf numFmtId="0" fontId="21" fillId="0" borderId="0" xfId="0" applyFont="1" applyFill="1" applyProtection="1">
      <protection locked="0"/>
    </xf>
    <xf numFmtId="1" fontId="9" fillId="3" borderId="6" xfId="0" applyNumberFormat="1" applyFont="1" applyFill="1" applyBorder="1" applyAlignment="1" applyProtection="1">
      <alignment horizontal="center" vertical="center"/>
      <protection locked="0"/>
    </xf>
    <xf numFmtId="10" fontId="7" fillId="2" borderId="10" xfId="0" applyNumberFormat="1" applyFont="1" applyFill="1" applyBorder="1" applyAlignment="1" applyProtection="1">
      <alignment horizontal="right"/>
    </xf>
    <xf numFmtId="0" fontId="3" fillId="2" borderId="0" xfId="0" applyFont="1" applyFill="1" applyBorder="1" applyProtection="1">
      <protection locked="0"/>
    </xf>
    <xf numFmtId="0" fontId="3" fillId="2" borderId="7" xfId="0" applyFont="1" applyFill="1" applyBorder="1" applyAlignment="1" applyProtection="1">
      <alignment vertical="distributed"/>
      <protection locked="0"/>
    </xf>
    <xf numFmtId="0" fontId="9" fillId="2" borderId="7" xfId="0" applyFont="1" applyFill="1" applyBorder="1" applyAlignment="1">
      <alignment horizontal="center" wrapText="1"/>
    </xf>
    <xf numFmtId="0" fontId="9" fillId="2" borderId="7" xfId="0" applyFont="1" applyFill="1" applyBorder="1" applyAlignment="1">
      <alignment horizontal="center" vertical="distributed" wrapText="1"/>
    </xf>
    <xf numFmtId="0" fontId="4" fillId="8" borderId="6" xfId="0" applyFont="1" applyFill="1" applyBorder="1" applyProtection="1">
      <protection locked="0"/>
    </xf>
    <xf numFmtId="0" fontId="3" fillId="2" borderId="15" xfId="0" applyFont="1" applyFill="1" applyBorder="1" applyProtection="1">
      <protection locked="0"/>
    </xf>
    <xf numFmtId="3" fontId="4" fillId="2" borderId="6" xfId="0" applyNumberFormat="1" applyFont="1" applyFill="1" applyBorder="1" applyProtection="1"/>
    <xf numFmtId="0" fontId="3" fillId="2" borderId="6" xfId="0" applyFont="1" applyFill="1" applyBorder="1" applyProtection="1"/>
    <xf numFmtId="3" fontId="3" fillId="2" borderId="6" xfId="0" applyNumberFormat="1" applyFont="1" applyFill="1" applyBorder="1" applyProtection="1"/>
    <xf numFmtId="9" fontId="3" fillId="2" borderId="16" xfId="0" applyNumberFormat="1" applyFont="1" applyFill="1" applyBorder="1" applyProtection="1">
      <protection locked="0"/>
    </xf>
    <xf numFmtId="3" fontId="7" fillId="2" borderId="6" xfId="0" applyNumberFormat="1" applyFont="1" applyFill="1" applyBorder="1" applyAlignment="1" applyProtection="1">
      <alignment horizontal="center"/>
    </xf>
    <xf numFmtId="1" fontId="7" fillId="2" borderId="6" xfId="0" applyNumberFormat="1" applyFont="1" applyFill="1" applyBorder="1" applyAlignment="1" applyProtection="1">
      <alignment horizontal="center"/>
    </xf>
    <xf numFmtId="0" fontId="3" fillId="2" borderId="17" xfId="0" applyFont="1" applyFill="1" applyBorder="1" applyAlignment="1">
      <alignment horizontal="center"/>
    </xf>
    <xf numFmtId="0" fontId="0" fillId="2" borderId="0" xfId="0" applyFill="1" applyBorder="1" applyAlignment="1"/>
    <xf numFmtId="4" fontId="9" fillId="3" borderId="6" xfId="0" applyNumberFormat="1" applyFont="1" applyFill="1" applyBorder="1" applyAlignment="1" applyProtection="1">
      <alignment horizontal="center" vertical="center"/>
      <protection locked="0"/>
    </xf>
    <xf numFmtId="0" fontId="0" fillId="2" borderId="0" xfId="0" applyFill="1" applyBorder="1" applyAlignment="1">
      <alignment wrapText="1"/>
    </xf>
    <xf numFmtId="0" fontId="0" fillId="2" borderId="0" xfId="0" applyFill="1" applyBorder="1" applyAlignment="1" applyProtection="1">
      <alignment vertical="top"/>
    </xf>
    <xf numFmtId="0" fontId="4" fillId="6" borderId="6" xfId="0" applyFont="1" applyFill="1" applyBorder="1" applyAlignment="1" applyProtection="1">
      <alignment horizontal="center" vertical="top" wrapText="1"/>
    </xf>
    <xf numFmtId="0" fontId="4" fillId="2" borderId="6" xfId="0" applyFont="1" applyFill="1" applyBorder="1" applyAlignment="1">
      <alignment vertical="top"/>
    </xf>
    <xf numFmtId="0" fontId="4" fillId="0" borderId="0" xfId="0" applyFont="1" applyBorder="1"/>
    <xf numFmtId="0" fontId="0" fillId="0" borderId="0" xfId="0" applyBorder="1"/>
    <xf numFmtId="0" fontId="0" fillId="2" borderId="0" xfId="0" applyFill="1" applyBorder="1" applyAlignment="1" applyProtection="1">
      <alignment vertical="center" wrapText="1"/>
    </xf>
    <xf numFmtId="9" fontId="4" fillId="2" borderId="6" xfId="0" applyNumberFormat="1" applyFont="1" applyFill="1" applyBorder="1" applyProtection="1"/>
    <xf numFmtId="0" fontId="14" fillId="0" borderId="0" xfId="0" applyFont="1" applyProtection="1"/>
    <xf numFmtId="0" fontId="14" fillId="7" borderId="0" xfId="0" applyFont="1" applyFill="1" applyProtection="1"/>
    <xf numFmtId="0" fontId="9" fillId="0" borderId="0" xfId="0" applyFont="1" applyFill="1" applyProtection="1"/>
    <xf numFmtId="0" fontId="9" fillId="0" borderId="0" xfId="0" applyFont="1" applyProtection="1"/>
    <xf numFmtId="0" fontId="8" fillId="0" borderId="0" xfId="0" applyFont="1" applyFill="1" applyProtection="1"/>
    <xf numFmtId="0" fontId="0" fillId="0" borderId="0" xfId="0" applyProtection="1"/>
    <xf numFmtId="0" fontId="0" fillId="0" borderId="0" xfId="0" applyFill="1" applyBorder="1" applyProtection="1"/>
    <xf numFmtId="0" fontId="0" fillId="0" borderId="0" xfId="0" applyFill="1" applyBorder="1" applyAlignment="1" applyProtection="1">
      <alignment horizontal="left"/>
    </xf>
    <xf numFmtId="0" fontId="1" fillId="3" borderId="6"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22" fillId="0" borderId="0" xfId="0" applyFont="1"/>
    <xf numFmtId="0" fontId="13" fillId="0" borderId="0" xfId="0" applyFont="1" applyFill="1" applyProtection="1"/>
    <xf numFmtId="0" fontId="4" fillId="0" borderId="0" xfId="0" applyFont="1" applyProtection="1"/>
    <xf numFmtId="0" fontId="3" fillId="0" borderId="0" xfId="0" applyFont="1" applyFill="1" applyBorder="1" applyProtection="1"/>
    <xf numFmtId="0" fontId="0" fillId="0" borderId="0" xfId="0" applyProtection="1">
      <protection locked="0" hidden="1"/>
    </xf>
    <xf numFmtId="0" fontId="9" fillId="0" borderId="0" xfId="0" applyFont="1" applyProtection="1">
      <protection locked="0" hidden="1"/>
    </xf>
    <xf numFmtId="0" fontId="0" fillId="0" borderId="0" xfId="0" applyBorder="1" applyAlignment="1" applyProtection="1">
      <alignment vertical="center" wrapText="1"/>
    </xf>
    <xf numFmtId="0" fontId="1" fillId="0" borderId="0" xfId="0" applyFont="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Border="1"/>
    <xf numFmtId="0" fontId="1" fillId="2" borderId="0" xfId="0" applyFont="1" applyFill="1" applyBorder="1" applyAlignment="1">
      <alignment horizontal="center" vertical="center"/>
    </xf>
    <xf numFmtId="0" fontId="0" fillId="0" borderId="0" xfId="0" applyAlignment="1">
      <alignment horizontal="center" vertical="center"/>
    </xf>
    <xf numFmtId="0" fontId="0" fillId="2" borderId="0" xfId="0" applyFill="1" applyBorder="1" applyAlignment="1">
      <alignment horizontal="center" vertical="center"/>
    </xf>
    <xf numFmtId="0" fontId="0" fillId="0" borderId="0" xfId="0" applyBorder="1" applyProtection="1">
      <protection locked="0" hidden="1"/>
    </xf>
    <xf numFmtId="0" fontId="9" fillId="0" borderId="0" xfId="0" applyFont="1" applyBorder="1" applyProtection="1">
      <protection locked="0" hidden="1"/>
    </xf>
    <xf numFmtId="0" fontId="1" fillId="0" borderId="0" xfId="0" applyFont="1" applyBorder="1" applyProtection="1">
      <protection locked="0" hidden="1"/>
    </xf>
    <xf numFmtId="0" fontId="14" fillId="0" borderId="0" xfId="0" applyFont="1" applyFill="1" applyBorder="1" applyProtection="1">
      <protection locked="0" hidden="1"/>
    </xf>
    <xf numFmtId="0" fontId="8" fillId="0" borderId="0" xfId="0" applyFont="1" applyFill="1" applyBorder="1" applyProtection="1">
      <protection locked="0" hidden="1"/>
    </xf>
    <xf numFmtId="0" fontId="13" fillId="0" borderId="0" xfId="0" applyFont="1" applyFill="1" applyBorder="1" applyProtection="1">
      <protection locked="0" hidden="1"/>
    </xf>
    <xf numFmtId="0" fontId="8" fillId="0" borderId="0" xfId="0" applyFont="1" applyFill="1" applyBorder="1" applyProtection="1">
      <protection hidden="1"/>
    </xf>
    <xf numFmtId="0" fontId="23" fillId="9" borderId="6" xfId="0" applyFont="1" applyFill="1" applyBorder="1" applyAlignment="1" applyProtection="1">
      <alignment horizontal="center" vertical="center" wrapText="1"/>
      <protection locked="0"/>
    </xf>
    <xf numFmtId="0" fontId="5" fillId="2" borderId="0" xfId="0" applyNumberFormat="1" applyFont="1" applyFill="1" applyBorder="1" applyAlignment="1" applyProtection="1">
      <alignment vertical="center" wrapText="1"/>
    </xf>
    <xf numFmtId="0" fontId="0" fillId="2" borderId="0" xfId="0" applyFill="1" applyBorder="1" applyAlignment="1" applyProtection="1"/>
    <xf numFmtId="0" fontId="9" fillId="2" borderId="0" xfId="0" applyFont="1" applyFill="1" applyBorder="1" applyAlignment="1" applyProtection="1">
      <alignment vertical="center" wrapText="1"/>
    </xf>
    <xf numFmtId="0" fontId="0" fillId="2" borderId="0" xfId="0" applyFill="1" applyBorder="1" applyAlignment="1" applyProtection="1">
      <alignment vertical="center" wrapText="1"/>
    </xf>
    <xf numFmtId="0" fontId="9" fillId="2" borderId="0" xfId="0" applyFont="1" applyFill="1" applyBorder="1" applyAlignment="1" applyProtection="1">
      <alignment vertical="center"/>
    </xf>
    <xf numFmtId="0" fontId="1" fillId="2" borderId="0"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0" fillId="2" borderId="0" xfId="0" applyFill="1" applyBorder="1" applyAlignment="1" applyProtection="1">
      <alignment wrapText="1"/>
    </xf>
    <xf numFmtId="0" fontId="0" fillId="0" borderId="0" xfId="0" applyBorder="1" applyAlignment="1" applyProtection="1">
      <alignment wrapText="1"/>
    </xf>
    <xf numFmtId="0" fontId="0" fillId="0" borderId="0" xfId="0" applyBorder="1" applyAlignment="1" applyProtection="1">
      <alignment vertical="center" wrapText="1"/>
    </xf>
    <xf numFmtId="0" fontId="0" fillId="2" borderId="0" xfId="0" applyFill="1" applyBorder="1" applyAlignment="1" applyProtection="1">
      <alignment vertical="top" wrapText="1"/>
    </xf>
    <xf numFmtId="0" fontId="21" fillId="2" borderId="4" xfId="0" applyFont="1" applyFill="1" applyBorder="1" applyAlignment="1" applyProtection="1">
      <alignment horizontal="right" vertical="center" wrapText="1"/>
    </xf>
    <xf numFmtId="0" fontId="21" fillId="0" borderId="4" xfId="0" applyFont="1" applyBorder="1" applyAlignment="1" applyProtection="1">
      <alignment horizontal="right" vertical="center" wrapText="1"/>
    </xf>
    <xf numFmtId="164" fontId="7" fillId="2" borderId="0" xfId="1" applyFont="1" applyFill="1" applyBorder="1" applyAlignment="1" applyProtection="1">
      <alignment vertical="center" wrapText="1"/>
    </xf>
    <xf numFmtId="164" fontId="0" fillId="0" borderId="0" xfId="1" applyFont="1" applyBorder="1" applyAlignment="1" applyProtection="1">
      <alignment vertical="center" wrapText="1"/>
    </xf>
    <xf numFmtId="0" fontId="21" fillId="2" borderId="17" xfId="0" applyFont="1" applyFill="1" applyBorder="1" applyAlignment="1" applyProtection="1">
      <alignment horizontal="right" vertical="center" wrapText="1"/>
    </xf>
    <xf numFmtId="0" fontId="21" fillId="0" borderId="17" xfId="0" applyFont="1" applyBorder="1" applyAlignment="1" applyProtection="1">
      <alignment horizontal="right" vertical="center" wrapText="1"/>
    </xf>
    <xf numFmtId="0" fontId="0" fillId="3" borderId="16" xfId="0" applyFill="1" applyBorder="1" applyAlignment="1" applyProtection="1">
      <protection locked="0"/>
    </xf>
    <xf numFmtId="0" fontId="0" fillId="3" borderId="17" xfId="0" applyFill="1" applyBorder="1" applyAlignment="1" applyProtection="1">
      <protection locked="0"/>
    </xf>
    <xf numFmtId="0" fontId="0" fillId="3" borderId="18" xfId="0" applyFill="1" applyBorder="1" applyAlignment="1" applyProtection="1">
      <protection locked="0"/>
    </xf>
    <xf numFmtId="0" fontId="0" fillId="3" borderId="19" xfId="0" applyFill="1" applyBorder="1" applyAlignment="1" applyProtection="1">
      <protection locked="0"/>
    </xf>
    <xf numFmtId="0" fontId="0" fillId="3" borderId="0" xfId="0" applyFill="1" applyBorder="1" applyAlignment="1" applyProtection="1">
      <protection locked="0"/>
    </xf>
    <xf numFmtId="0" fontId="0" fillId="3" borderId="20" xfId="0" applyFill="1" applyBorder="1" applyAlignment="1" applyProtection="1">
      <protection locked="0"/>
    </xf>
    <xf numFmtId="0" fontId="0" fillId="3" borderId="21" xfId="0" applyFill="1" applyBorder="1" applyAlignment="1" applyProtection="1">
      <protection locked="0"/>
    </xf>
    <xf numFmtId="0" fontId="0" fillId="3" borderId="7" xfId="0" applyFill="1" applyBorder="1" applyAlignment="1" applyProtection="1">
      <protection locked="0"/>
    </xf>
    <xf numFmtId="0" fontId="0" fillId="3" borderId="22" xfId="0" applyFill="1" applyBorder="1" applyAlignment="1" applyProtection="1">
      <protection locked="0"/>
    </xf>
    <xf numFmtId="0" fontId="5" fillId="2" borderId="0" xfId="0" applyNumberFormat="1" applyFont="1" applyFill="1" applyBorder="1" applyAlignment="1">
      <alignment vertical="center" wrapText="1"/>
    </xf>
    <xf numFmtId="0" fontId="0" fillId="2" borderId="0" xfId="0" applyFill="1" applyBorder="1" applyAlignment="1"/>
    <xf numFmtId="3" fontId="9" fillId="3" borderId="6" xfId="0" applyNumberFormat="1" applyFont="1" applyFill="1" applyBorder="1" applyAlignment="1" applyProtection="1">
      <alignment horizontal="center" wrapText="1"/>
      <protection locked="0"/>
    </xf>
    <xf numFmtId="3" fontId="9" fillId="0" borderId="6" xfId="0" applyNumberFormat="1" applyFont="1" applyBorder="1" applyAlignment="1" applyProtection="1">
      <alignment horizontal="center" wrapText="1"/>
      <protection locked="0"/>
    </xf>
    <xf numFmtId="0" fontId="9" fillId="3" borderId="6" xfId="0" applyFont="1" applyFill="1" applyBorder="1" applyAlignment="1" applyProtection="1">
      <alignment horizontal="center" wrapText="1"/>
      <protection locked="0"/>
    </xf>
    <xf numFmtId="0" fontId="9" fillId="0" borderId="6" xfId="0" applyFont="1" applyBorder="1" applyAlignment="1" applyProtection="1">
      <alignment horizontal="center" wrapText="1"/>
      <protection locked="0"/>
    </xf>
    <xf numFmtId="0" fontId="9" fillId="3" borderId="8" xfId="0" applyFont="1" applyFill="1" applyBorder="1" applyAlignment="1" applyProtection="1">
      <alignment horizontal="center" wrapText="1"/>
      <protection locked="0"/>
    </xf>
    <xf numFmtId="0" fontId="9" fillId="3" borderId="9" xfId="0" applyFont="1" applyFill="1" applyBorder="1" applyAlignment="1" applyProtection="1">
      <alignment horizontal="center" wrapText="1"/>
      <protection locked="0"/>
    </xf>
    <xf numFmtId="0" fontId="9" fillId="0" borderId="10" xfId="0" applyFont="1" applyBorder="1" applyAlignment="1" applyProtection="1">
      <alignment horizontal="center" wrapText="1"/>
      <protection locked="0"/>
    </xf>
    <xf numFmtId="0" fontId="1" fillId="3" borderId="6" xfId="0" applyFont="1" applyFill="1" applyBorder="1" applyAlignment="1" applyProtection="1">
      <alignment horizontal="center" wrapText="1"/>
      <protection locked="0"/>
    </xf>
    <xf numFmtId="3" fontId="7" fillId="2" borderId="8" xfId="0" applyNumberFormat="1" applyFont="1" applyFill="1" applyBorder="1" applyAlignment="1" applyProtection="1">
      <alignment horizontal="center"/>
    </xf>
    <xf numFmtId="3" fontId="0" fillId="0" borderId="9" xfId="0" applyNumberFormat="1" applyBorder="1" applyAlignment="1"/>
    <xf numFmtId="0" fontId="18" fillId="2" borderId="0" xfId="0" applyFont="1" applyFill="1" applyBorder="1" applyAlignment="1">
      <alignment horizontal="center"/>
    </xf>
    <xf numFmtId="0" fontId="9" fillId="0" borderId="6" xfId="0" applyFont="1" applyBorder="1" applyAlignment="1">
      <alignment vertical="center" wrapText="1"/>
    </xf>
    <xf numFmtId="0" fontId="0" fillId="0" borderId="6" xfId="0" applyBorder="1" applyAlignment="1">
      <alignment wrapText="1"/>
    </xf>
    <xf numFmtId="4" fontId="9" fillId="3" borderId="6" xfId="0" applyNumberFormat="1" applyFont="1" applyFill="1" applyBorder="1" applyAlignment="1" applyProtection="1">
      <alignment horizontal="center"/>
      <protection locked="0"/>
    </xf>
    <xf numFmtId="4" fontId="0" fillId="0" borderId="6" xfId="0" applyNumberFormat="1" applyBorder="1" applyAlignment="1" applyProtection="1">
      <alignment horizontal="center"/>
      <protection locked="0"/>
    </xf>
    <xf numFmtId="0" fontId="2" fillId="2" borderId="0" xfId="2" applyFont="1" applyFill="1" applyBorder="1" applyAlignment="1" applyProtection="1">
      <alignment wrapText="1"/>
    </xf>
    <xf numFmtId="0" fontId="0" fillId="0" borderId="0" xfId="0" applyBorder="1" applyAlignment="1">
      <alignment wrapText="1"/>
    </xf>
    <xf numFmtId="0" fontId="9" fillId="3" borderId="8" xfId="0" applyFont="1" applyFill="1" applyBorder="1" applyAlignment="1" applyProtection="1">
      <alignment horizontal="left" vertical="top" wrapText="1"/>
      <protection locked="0"/>
    </xf>
    <xf numFmtId="0" fontId="9" fillId="3" borderId="10" xfId="0" applyFont="1" applyFill="1" applyBorder="1" applyAlignment="1" applyProtection="1">
      <alignment horizontal="left" vertical="top" wrapText="1"/>
      <protection locked="0"/>
    </xf>
    <xf numFmtId="0" fontId="9" fillId="2" borderId="0" xfId="0" applyFont="1" applyFill="1" applyBorder="1" applyAlignment="1">
      <alignment wrapText="1"/>
    </xf>
    <xf numFmtId="0" fontId="9" fillId="0" borderId="6" xfId="0" applyFont="1" applyBorder="1" applyAlignment="1" applyProtection="1">
      <alignment vertical="center" wrapText="1"/>
    </xf>
    <xf numFmtId="0" fontId="0" fillId="0" borderId="6" xfId="0" applyBorder="1" applyAlignment="1" applyProtection="1">
      <alignment wrapText="1"/>
    </xf>
    <xf numFmtId="0" fontId="9" fillId="0" borderId="6" xfId="0" applyFont="1" applyBorder="1" applyAlignment="1">
      <alignment vertical="top" wrapText="1"/>
    </xf>
    <xf numFmtId="0" fontId="1" fillId="2" borderId="0" xfId="0" applyFont="1" applyFill="1" applyBorder="1" applyAlignment="1">
      <alignment wrapText="1"/>
    </xf>
    <xf numFmtId="0" fontId="0" fillId="0" borderId="6" xfId="0" applyFill="1" applyBorder="1" applyAlignment="1">
      <alignment horizontal="center" wrapText="1"/>
    </xf>
    <xf numFmtId="0" fontId="0" fillId="0" borderId="6" xfId="0" applyFill="1" applyBorder="1" applyAlignment="1">
      <alignment horizontal="center"/>
    </xf>
    <xf numFmtId="4" fontId="9" fillId="3" borderId="6" xfId="0" applyNumberFormat="1" applyFont="1" applyFill="1" applyBorder="1" applyAlignment="1" applyProtection="1">
      <alignment horizontal="center" vertical="center"/>
      <protection locked="0"/>
    </xf>
    <xf numFmtId="0" fontId="0" fillId="2" borderId="0" xfId="0" applyFill="1" applyBorder="1" applyAlignment="1">
      <alignment wrapText="1"/>
    </xf>
    <xf numFmtId="0" fontId="1" fillId="0" borderId="6" xfId="0" applyFont="1" applyBorder="1" applyAlignment="1">
      <alignment vertical="center" wrapText="1"/>
    </xf>
    <xf numFmtId="0" fontId="7" fillId="2" borderId="0" xfId="0" applyFont="1" applyFill="1" applyBorder="1" applyAlignment="1">
      <alignment wrapText="1"/>
    </xf>
    <xf numFmtId="0" fontId="7" fillId="0" borderId="8" xfId="0" applyFont="1" applyFill="1" applyBorder="1" applyAlignment="1" applyProtection="1">
      <alignment horizontal="left" vertical="center" wrapText="1"/>
    </xf>
    <xf numFmtId="0" fontId="0" fillId="0" borderId="9" xfId="0" applyBorder="1" applyAlignment="1" applyProtection="1">
      <alignment horizontal="left"/>
    </xf>
    <xf numFmtId="0" fontId="7" fillId="2" borderId="8" xfId="0" applyFont="1" applyFill="1" applyBorder="1" applyAlignment="1" applyProtection="1">
      <alignment horizontal="center" wrapText="1"/>
    </xf>
    <xf numFmtId="0" fontId="0" fillId="0" borderId="9" xfId="0" applyBorder="1" applyAlignment="1" applyProtection="1"/>
    <xf numFmtId="0" fontId="0" fillId="0" borderId="10" xfId="0" applyBorder="1" applyAlignment="1" applyProtection="1"/>
    <xf numFmtId="0" fontId="0" fillId="2" borderId="10" xfId="0" applyFill="1" applyBorder="1" applyAlignment="1" applyProtection="1">
      <alignment wrapText="1"/>
    </xf>
    <xf numFmtId="0" fontId="0" fillId="0" borderId="8" xfId="0" applyBorder="1" applyAlignment="1" applyProtection="1">
      <alignment wrapText="1"/>
    </xf>
    <xf numFmtId="0" fontId="9" fillId="0" borderId="6" xfId="0" applyFont="1" applyFill="1" applyBorder="1" applyAlignment="1">
      <alignment vertical="center" wrapText="1"/>
    </xf>
    <xf numFmtId="0" fontId="7" fillId="2" borderId="7" xfId="0" applyFont="1" applyFill="1" applyBorder="1" applyAlignment="1" applyProtection="1">
      <alignment wrapText="1"/>
    </xf>
    <xf numFmtId="0" fontId="0" fillId="0" borderId="7" xfId="0" applyBorder="1" applyAlignment="1" applyProtection="1">
      <alignment wrapText="1"/>
    </xf>
    <xf numFmtId="0" fontId="0" fillId="0" borderId="7" xfId="0" applyBorder="1" applyAlignment="1" applyProtection="1"/>
    <xf numFmtId="3" fontId="7" fillId="0" borderId="8" xfId="0" applyNumberFormat="1" applyFont="1" applyFill="1" applyBorder="1" applyAlignment="1">
      <alignment horizontal="center" vertical="center"/>
    </xf>
    <xf numFmtId="3" fontId="7" fillId="0" borderId="10" xfId="0" applyNumberFormat="1" applyFont="1" applyFill="1" applyBorder="1" applyAlignment="1">
      <alignment horizontal="center" vertical="center"/>
    </xf>
    <xf numFmtId="0" fontId="7" fillId="2" borderId="9" xfId="0" applyFont="1" applyFill="1" applyBorder="1" applyAlignment="1">
      <alignment wrapText="1"/>
    </xf>
    <xf numFmtId="0" fontId="0" fillId="0" borderId="9" xfId="0" applyBorder="1" applyAlignment="1">
      <alignment wrapText="1"/>
    </xf>
    <xf numFmtId="0" fontId="0" fillId="0" borderId="9" xfId="0" applyBorder="1" applyAlignment="1"/>
    <xf numFmtId="0" fontId="7" fillId="2" borderId="8" xfId="0" applyFont="1" applyFill="1" applyBorder="1" applyAlignment="1">
      <alignment horizontal="center" wrapText="1"/>
    </xf>
    <xf numFmtId="9" fontId="7" fillId="0" borderId="8" xfId="3" applyFont="1" applyBorder="1" applyAlignment="1" applyProtection="1">
      <alignment horizontal="center" vertical="center"/>
    </xf>
    <xf numFmtId="9" fontId="7" fillId="0" borderId="10" xfId="3" applyFont="1" applyBorder="1" applyAlignment="1" applyProtection="1">
      <alignment horizontal="center" vertical="center"/>
    </xf>
    <xf numFmtId="3" fontId="7" fillId="0" borderId="8" xfId="0" applyNumberFormat="1" applyFont="1" applyFill="1" applyBorder="1" applyAlignment="1" applyProtection="1">
      <alignment horizontal="center" vertical="center"/>
    </xf>
    <xf numFmtId="3" fontId="7" fillId="0" borderId="10" xfId="0" applyNumberFormat="1" applyFont="1" applyFill="1" applyBorder="1" applyAlignment="1" applyProtection="1">
      <alignment horizontal="center" vertical="center"/>
    </xf>
    <xf numFmtId="0" fontId="9" fillId="2" borderId="6" xfId="0" applyFont="1" applyFill="1" applyBorder="1" applyAlignment="1">
      <alignment vertical="center" wrapText="1"/>
    </xf>
    <xf numFmtId="0" fontId="5" fillId="2" borderId="0" xfId="0" applyFont="1" applyFill="1" applyBorder="1" applyAlignment="1">
      <alignment horizontal="left"/>
    </xf>
    <xf numFmtId="0" fontId="19" fillId="2" borderId="0" xfId="0" applyFont="1" applyFill="1" applyBorder="1" applyAlignment="1">
      <alignment horizontal="left"/>
    </xf>
    <xf numFmtId="0" fontId="11" fillId="2" borderId="17" xfId="0" applyFont="1" applyFill="1" applyBorder="1" applyAlignment="1">
      <alignment horizontal="center"/>
    </xf>
    <xf numFmtId="0" fontId="11" fillId="2" borderId="24" xfId="0" applyFont="1" applyFill="1" applyBorder="1" applyAlignment="1">
      <alignment horizontal="center"/>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8" xfId="0" applyFont="1" applyFill="1" applyBorder="1" applyAlignment="1">
      <alignment vertical="center" wrapText="1"/>
    </xf>
    <xf numFmtId="0" fontId="9" fillId="2" borderId="9" xfId="0" applyFont="1" applyFill="1" applyBorder="1" applyAlignment="1">
      <alignment vertical="center" wrapText="1"/>
    </xf>
    <xf numFmtId="0" fontId="9" fillId="2" borderId="10" xfId="0" applyFont="1" applyFill="1" applyBorder="1" applyAlignment="1">
      <alignment vertical="center" wrapText="1"/>
    </xf>
    <xf numFmtId="0" fontId="9" fillId="0" borderId="8" xfId="0" applyFont="1" applyFill="1" applyBorder="1" applyAlignment="1">
      <alignment vertical="center" wrapText="1"/>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11" fillId="2" borderId="9" xfId="0" applyFont="1" applyFill="1" applyBorder="1" applyAlignment="1">
      <alignment horizontal="center"/>
    </xf>
    <xf numFmtId="0" fontId="11" fillId="2" borderId="23" xfId="0" applyFont="1" applyFill="1" applyBorder="1" applyAlignment="1">
      <alignment horizontal="center"/>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4" fontId="9" fillId="3" borderId="8" xfId="0" applyNumberFormat="1" applyFont="1" applyFill="1" applyBorder="1" applyAlignment="1" applyProtection="1">
      <alignment horizontal="center"/>
      <protection locked="0"/>
    </xf>
    <xf numFmtId="4" fontId="9" fillId="3" borderId="10" xfId="0" applyNumberFormat="1" applyFont="1" applyFill="1" applyBorder="1" applyAlignment="1" applyProtection="1">
      <alignment horizontal="center"/>
      <protection locked="0"/>
    </xf>
    <xf numFmtId="0" fontId="9" fillId="0" borderId="8" xfId="0" applyFont="1" applyBorder="1" applyAlignment="1" applyProtection="1">
      <alignment vertical="center" wrapText="1"/>
    </xf>
    <xf numFmtId="0" fontId="9" fillId="0" borderId="9" xfId="0" applyFont="1" applyBorder="1" applyAlignment="1" applyProtection="1">
      <alignment vertical="center" wrapText="1"/>
    </xf>
    <xf numFmtId="0" fontId="9" fillId="0" borderId="10" xfId="0" applyFont="1" applyBorder="1" applyAlignment="1" applyProtection="1">
      <alignment vertical="center" wrapText="1"/>
    </xf>
    <xf numFmtId="4" fontId="9" fillId="3" borderId="8" xfId="0" applyNumberFormat="1" applyFont="1" applyFill="1" applyBorder="1" applyAlignment="1" applyProtection="1">
      <alignment horizontal="center" vertical="center"/>
      <protection locked="0"/>
    </xf>
    <xf numFmtId="4" fontId="9" fillId="3" borderId="10" xfId="0" applyNumberFormat="1" applyFont="1" applyFill="1" applyBorder="1" applyAlignment="1" applyProtection="1">
      <alignment horizontal="center" vertical="center"/>
      <protection locked="0"/>
    </xf>
    <xf numFmtId="0" fontId="0" fillId="0" borderId="8" xfId="0" applyFill="1" applyBorder="1" applyAlignment="1">
      <alignment horizontal="center" wrapText="1"/>
    </xf>
    <xf numFmtId="0" fontId="0" fillId="0" borderId="10" xfId="0" applyFill="1" applyBorder="1" applyAlignment="1">
      <alignment horizontal="center" wrapText="1"/>
    </xf>
    <xf numFmtId="0" fontId="7" fillId="2" borderId="10" xfId="0" applyFont="1" applyFill="1" applyBorder="1" applyAlignment="1">
      <alignment horizontal="center" wrapText="1"/>
    </xf>
    <xf numFmtId="0" fontId="7" fillId="2" borderId="9" xfId="0" applyFont="1" applyFill="1" applyBorder="1" applyAlignment="1" applyProtection="1">
      <alignment horizontal="center" wrapText="1"/>
    </xf>
    <xf numFmtId="0" fontId="7" fillId="0"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0" fillId="2" borderId="9" xfId="0" applyFill="1" applyBorder="1" applyAlignment="1" applyProtection="1">
      <alignment wrapText="1"/>
    </xf>
    <xf numFmtId="0" fontId="9" fillId="0" borderId="8" xfId="0" applyFont="1" applyBorder="1" applyAlignment="1">
      <alignment vertical="top" wrapText="1"/>
    </xf>
    <xf numFmtId="0" fontId="9" fillId="0" borderId="9" xfId="0" applyFont="1" applyBorder="1" applyAlignment="1">
      <alignment vertical="top" wrapText="1"/>
    </xf>
    <xf numFmtId="0" fontId="9" fillId="0" borderId="10" xfId="0" applyFont="1" applyBorder="1" applyAlignment="1">
      <alignment vertical="top" wrapText="1"/>
    </xf>
    <xf numFmtId="0" fontId="0" fillId="4" borderId="1" xfId="0" applyFill="1" applyBorder="1" applyAlignment="1"/>
    <xf numFmtId="0" fontId="0" fillId="4" borderId="0" xfId="0" applyFill="1" applyBorder="1" applyAlignment="1"/>
    <xf numFmtId="0" fontId="0" fillId="4" borderId="1" xfId="0" applyFill="1" applyBorder="1" applyAlignment="1">
      <alignment horizontal="center" wrapText="1"/>
    </xf>
    <xf numFmtId="0" fontId="0" fillId="4" borderId="0" xfId="0" applyFill="1" applyBorder="1" applyAlignment="1">
      <alignment horizontal="center" wrapText="1"/>
    </xf>
  </cellXfs>
  <cellStyles count="4">
    <cellStyle name="Euro" xfId="1"/>
    <cellStyle name="Hyperlink" xfId="2" builtinId="8"/>
    <cellStyle name="Prozent" xfId="3"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C1:J41"/>
  <sheetViews>
    <sheetView showGridLines="0" view="pageBreakPreview" zoomScaleNormal="100" zoomScaleSheetLayoutView="100" workbookViewId="0">
      <selection activeCell="B1" sqref="B1"/>
    </sheetView>
  </sheetViews>
  <sheetFormatPr baseColWidth="10" defaultRowHeight="12.75" x14ac:dyDescent="0.2"/>
  <cols>
    <col min="1" max="1" width="2.42578125" customWidth="1"/>
    <col min="2" max="2" width="2.5703125" customWidth="1"/>
    <col min="3" max="3" width="1.5703125" customWidth="1"/>
    <col min="4" max="4" width="17.7109375" customWidth="1"/>
    <col min="5" max="5" width="30.85546875" customWidth="1"/>
    <col min="6" max="6" width="17.42578125" customWidth="1"/>
    <col min="7" max="7" width="17.28515625" customWidth="1"/>
    <col min="8" max="8" width="16.28515625" customWidth="1"/>
    <col min="9" max="9" width="1.7109375" customWidth="1"/>
    <col min="10" max="10" width="3.42578125" customWidth="1"/>
  </cols>
  <sheetData>
    <row r="1" spans="3:10" ht="13.5" thickBot="1" x14ac:dyDescent="0.25"/>
    <row r="2" spans="3:10" x14ac:dyDescent="0.2">
      <c r="C2" s="62"/>
      <c r="D2" s="63"/>
      <c r="E2" s="63"/>
      <c r="F2" s="63"/>
      <c r="G2" s="63"/>
      <c r="H2" s="63"/>
      <c r="I2" s="64"/>
    </row>
    <row r="3" spans="3:10" ht="32.25" customHeight="1" x14ac:dyDescent="0.2">
      <c r="C3" s="65"/>
      <c r="D3" s="146" t="s">
        <v>86</v>
      </c>
      <c r="E3" s="146"/>
      <c r="F3" s="146"/>
      <c r="G3" s="146"/>
      <c r="H3" s="146"/>
      <c r="I3" s="66"/>
      <c r="J3" s="1"/>
    </row>
    <row r="4" spans="3:10" ht="8.25" customHeight="1" x14ac:dyDescent="0.2">
      <c r="C4" s="65"/>
      <c r="D4" s="75"/>
      <c r="E4" s="75"/>
      <c r="F4" s="75"/>
      <c r="G4" s="75"/>
      <c r="H4" s="75"/>
      <c r="I4" s="66"/>
      <c r="J4" s="1"/>
    </row>
    <row r="5" spans="3:10" ht="15" x14ac:dyDescent="0.2">
      <c r="C5" s="65"/>
      <c r="D5" s="150" t="s">
        <v>95</v>
      </c>
      <c r="E5" s="150"/>
      <c r="F5" s="150"/>
      <c r="G5" s="150"/>
      <c r="H5" s="150"/>
      <c r="I5" s="66"/>
      <c r="J5" s="1"/>
    </row>
    <row r="6" spans="3:10" ht="45" customHeight="1" x14ac:dyDescent="0.2">
      <c r="C6" s="65"/>
      <c r="D6" s="148" t="s">
        <v>117</v>
      </c>
      <c r="E6" s="149"/>
      <c r="F6" s="149"/>
      <c r="G6" s="149"/>
      <c r="H6" s="149"/>
      <c r="I6" s="66"/>
      <c r="J6" s="1"/>
    </row>
    <row r="7" spans="3:10" ht="30" customHeight="1" x14ac:dyDescent="0.2">
      <c r="C7" s="65"/>
      <c r="D7" s="149" t="s">
        <v>98</v>
      </c>
      <c r="E7" s="149"/>
      <c r="F7" s="149"/>
      <c r="G7" s="149"/>
      <c r="H7" s="149"/>
      <c r="I7" s="66"/>
      <c r="J7" s="1"/>
    </row>
    <row r="8" spans="3:10" ht="90" customHeight="1" x14ac:dyDescent="0.2">
      <c r="C8" s="65"/>
      <c r="D8" s="151" t="s">
        <v>164</v>
      </c>
      <c r="E8" s="149"/>
      <c r="F8" s="149"/>
      <c r="G8" s="149"/>
      <c r="H8" s="149"/>
      <c r="I8" s="66"/>
      <c r="J8" s="1"/>
    </row>
    <row r="9" spans="3:10" ht="10.5" customHeight="1" x14ac:dyDescent="0.2">
      <c r="C9" s="65"/>
      <c r="D9" s="111"/>
      <c r="E9" s="111"/>
      <c r="F9" s="111"/>
      <c r="G9" s="111"/>
      <c r="H9" s="111"/>
      <c r="I9" s="66"/>
      <c r="J9" s="1"/>
    </row>
    <row r="10" spans="3:10" ht="17.100000000000001" customHeight="1" x14ac:dyDescent="0.2">
      <c r="C10" s="65"/>
      <c r="D10" s="152" t="s">
        <v>108</v>
      </c>
      <c r="E10" s="152"/>
      <c r="F10" s="152"/>
      <c r="G10" s="152"/>
      <c r="H10" s="152"/>
      <c r="I10" s="66"/>
      <c r="J10" s="1"/>
    </row>
    <row r="11" spans="3:10" ht="15" customHeight="1" x14ac:dyDescent="0.2">
      <c r="C11" s="65"/>
      <c r="D11" s="80" t="s">
        <v>100</v>
      </c>
      <c r="E11" s="156" t="s">
        <v>99</v>
      </c>
      <c r="F11" s="156"/>
      <c r="G11" s="156"/>
      <c r="H11" s="156"/>
      <c r="I11" s="66"/>
      <c r="J11" s="1"/>
    </row>
    <row r="12" spans="3:10" ht="57" customHeight="1" x14ac:dyDescent="0.2">
      <c r="C12" s="65"/>
      <c r="D12" s="80" t="s">
        <v>101</v>
      </c>
      <c r="E12" s="156" t="s">
        <v>162</v>
      </c>
      <c r="F12" s="156"/>
      <c r="G12" s="156"/>
      <c r="H12" s="156"/>
      <c r="I12" s="66"/>
      <c r="J12" s="1"/>
    </row>
    <row r="13" spans="3:10" ht="27" customHeight="1" x14ac:dyDescent="0.2">
      <c r="C13" s="65"/>
      <c r="D13" s="80" t="s">
        <v>102</v>
      </c>
      <c r="E13" s="156" t="s">
        <v>109</v>
      </c>
      <c r="F13" s="156"/>
      <c r="G13" s="156"/>
      <c r="H13" s="156"/>
      <c r="I13" s="66"/>
      <c r="J13" s="1"/>
    </row>
    <row r="14" spans="3:10" ht="31.5" customHeight="1" x14ac:dyDescent="0.2">
      <c r="C14" s="65"/>
      <c r="D14" s="81" t="s">
        <v>103</v>
      </c>
      <c r="E14" s="156" t="s">
        <v>104</v>
      </c>
      <c r="F14" s="156"/>
      <c r="G14" s="156"/>
      <c r="H14" s="156"/>
      <c r="I14" s="66"/>
      <c r="J14" s="1"/>
    </row>
    <row r="15" spans="3:10" ht="10.5" customHeight="1" x14ac:dyDescent="0.2">
      <c r="C15" s="65"/>
      <c r="D15" s="149"/>
      <c r="E15" s="149"/>
      <c r="F15" s="149"/>
      <c r="G15" s="149"/>
      <c r="H15" s="149"/>
      <c r="I15" s="66"/>
      <c r="J15" s="1"/>
    </row>
    <row r="16" spans="3:10" ht="17.100000000000001" customHeight="1" x14ac:dyDescent="0.2">
      <c r="C16" s="65"/>
      <c r="D16" s="159" t="s">
        <v>105</v>
      </c>
      <c r="E16" s="160"/>
      <c r="F16" s="160"/>
      <c r="G16" s="160"/>
      <c r="H16" s="160"/>
      <c r="I16" s="66"/>
      <c r="J16" s="1"/>
    </row>
    <row r="17" spans="3:10" ht="28.5" customHeight="1" x14ac:dyDescent="0.2">
      <c r="C17" s="65"/>
      <c r="D17" s="149" t="s">
        <v>107</v>
      </c>
      <c r="E17" s="155"/>
      <c r="F17" s="155"/>
      <c r="G17" s="155"/>
      <c r="H17" s="155"/>
      <c r="I17" s="66"/>
      <c r="J17" s="1"/>
    </row>
    <row r="18" spans="3:10" ht="27" customHeight="1" x14ac:dyDescent="0.2">
      <c r="C18" s="65"/>
      <c r="D18" s="151" t="s">
        <v>163</v>
      </c>
      <c r="E18" s="155"/>
      <c r="F18" s="155"/>
      <c r="G18" s="155"/>
      <c r="H18" s="155"/>
      <c r="I18" s="66"/>
      <c r="J18" s="1"/>
    </row>
    <row r="19" spans="3:10" ht="21.75" customHeight="1" x14ac:dyDescent="0.2">
      <c r="C19" s="65"/>
      <c r="D19" s="149" t="s">
        <v>106</v>
      </c>
      <c r="E19" s="155"/>
      <c r="F19" s="155"/>
      <c r="G19" s="155"/>
      <c r="H19" s="155"/>
      <c r="I19" s="66"/>
      <c r="J19" s="1"/>
    </row>
    <row r="20" spans="3:10" ht="15.95" customHeight="1" x14ac:dyDescent="0.2">
      <c r="C20" s="65"/>
      <c r="D20" s="82" t="s">
        <v>96</v>
      </c>
      <c r="E20" s="149" t="s">
        <v>87</v>
      </c>
      <c r="F20" s="149"/>
      <c r="G20" s="149"/>
      <c r="H20" s="149"/>
      <c r="I20" s="66"/>
      <c r="J20" s="1"/>
    </row>
    <row r="21" spans="3:10" ht="15.95" customHeight="1" x14ac:dyDescent="0.2">
      <c r="C21" s="65"/>
      <c r="D21" s="82" t="s">
        <v>96</v>
      </c>
      <c r="E21" s="149" t="s">
        <v>88</v>
      </c>
      <c r="F21" s="149"/>
      <c r="G21" s="149"/>
      <c r="H21" s="149"/>
      <c r="I21" s="66"/>
      <c r="J21" s="1"/>
    </row>
    <row r="22" spans="3:10" ht="15.95" customHeight="1" x14ac:dyDescent="0.2">
      <c r="C22" s="65"/>
      <c r="D22" s="82" t="s">
        <v>96</v>
      </c>
      <c r="E22" s="149" t="s">
        <v>89</v>
      </c>
      <c r="F22" s="149"/>
      <c r="G22" s="149"/>
      <c r="H22" s="149"/>
      <c r="I22" s="66"/>
      <c r="J22" s="1"/>
    </row>
    <row r="23" spans="3:10" ht="15.95" customHeight="1" x14ac:dyDescent="0.2">
      <c r="C23" s="65"/>
      <c r="D23" s="82" t="s">
        <v>96</v>
      </c>
      <c r="E23" s="149" t="s">
        <v>90</v>
      </c>
      <c r="F23" s="149"/>
      <c r="G23" s="149"/>
      <c r="H23" s="149"/>
      <c r="I23" s="66"/>
      <c r="J23" s="1"/>
    </row>
    <row r="24" spans="3:10" ht="15.95" customHeight="1" x14ac:dyDescent="0.2">
      <c r="C24" s="65"/>
      <c r="D24" s="82" t="s">
        <v>96</v>
      </c>
      <c r="E24" s="149" t="s">
        <v>91</v>
      </c>
      <c r="F24" s="149"/>
      <c r="G24" s="149"/>
      <c r="H24" s="149"/>
      <c r="I24" s="66"/>
      <c r="J24" s="1"/>
    </row>
    <row r="25" spans="3:10" ht="15.95" customHeight="1" x14ac:dyDescent="0.2">
      <c r="C25" s="65"/>
      <c r="D25" s="82"/>
      <c r="E25" s="111"/>
      <c r="F25" s="129"/>
      <c r="G25" s="149"/>
      <c r="H25" s="149"/>
      <c r="I25" s="66"/>
      <c r="J25" s="1"/>
    </row>
    <row r="26" spans="3:10" ht="15.95" customHeight="1" x14ac:dyDescent="0.2">
      <c r="C26" s="65"/>
      <c r="D26" s="151" t="s">
        <v>167</v>
      </c>
      <c r="E26" s="155"/>
      <c r="F26" s="155"/>
      <c r="G26" s="155"/>
      <c r="H26" s="155"/>
      <c r="I26" s="66"/>
      <c r="J26" s="1"/>
    </row>
    <row r="27" spans="3:10" ht="9" customHeight="1" x14ac:dyDescent="0.2">
      <c r="C27" s="65"/>
      <c r="D27" s="82"/>
      <c r="E27" s="111"/>
      <c r="F27" s="129"/>
      <c r="G27" s="111"/>
      <c r="H27" s="111"/>
      <c r="I27" s="66"/>
      <c r="J27" s="1"/>
    </row>
    <row r="28" spans="3:10" ht="21" customHeight="1" thickBot="1" x14ac:dyDescent="0.25">
      <c r="C28" s="68"/>
      <c r="D28" s="157" t="s">
        <v>170</v>
      </c>
      <c r="E28" s="158"/>
      <c r="F28" s="158"/>
      <c r="G28" s="158"/>
      <c r="H28" s="158"/>
      <c r="I28" s="83"/>
      <c r="J28" s="1"/>
    </row>
    <row r="29" spans="3:10" ht="15" x14ac:dyDescent="0.2">
      <c r="C29" s="78"/>
      <c r="D29" s="78"/>
      <c r="E29" s="153"/>
      <c r="F29" s="154"/>
      <c r="G29" s="154"/>
      <c r="H29" s="154"/>
      <c r="I29" s="52"/>
      <c r="J29" s="1"/>
    </row>
    <row r="30" spans="3:10" ht="15" x14ac:dyDescent="0.2">
      <c r="C30" s="78"/>
      <c r="D30" s="78"/>
      <c r="E30" s="153"/>
      <c r="F30" s="154"/>
      <c r="G30" s="154"/>
      <c r="H30" s="154"/>
      <c r="I30" s="52"/>
      <c r="J30" s="1"/>
    </row>
    <row r="31" spans="3:10" ht="15" x14ac:dyDescent="0.2">
      <c r="C31" s="78"/>
      <c r="D31" s="78"/>
      <c r="E31" s="153"/>
      <c r="F31" s="154"/>
      <c r="G31" s="154"/>
      <c r="H31" s="154"/>
      <c r="I31" s="52"/>
      <c r="J31" s="1"/>
    </row>
    <row r="32" spans="3:10" ht="15" x14ac:dyDescent="0.2">
      <c r="C32" s="78"/>
      <c r="D32" s="67"/>
      <c r="E32" s="52"/>
      <c r="F32" s="69"/>
      <c r="G32" s="69"/>
      <c r="H32" s="69"/>
      <c r="I32" s="52"/>
      <c r="J32" s="1"/>
    </row>
    <row r="33" spans="3:9" x14ac:dyDescent="0.2">
      <c r="C33" s="78"/>
      <c r="D33" s="147"/>
      <c r="E33" s="147"/>
      <c r="F33" s="147"/>
      <c r="G33" s="147"/>
      <c r="H33" s="147"/>
      <c r="I33" s="78"/>
    </row>
    <row r="34" spans="3:9" x14ac:dyDescent="0.2">
      <c r="C34" s="78"/>
      <c r="D34" s="147"/>
      <c r="E34" s="147"/>
      <c r="F34" s="147"/>
      <c r="G34" s="147"/>
      <c r="H34" s="147"/>
      <c r="I34" s="78"/>
    </row>
    <row r="35" spans="3:9" x14ac:dyDescent="0.2">
      <c r="C35" s="78"/>
      <c r="D35" s="147"/>
      <c r="E35" s="147"/>
      <c r="F35" s="147"/>
      <c r="G35" s="147"/>
      <c r="H35" s="147"/>
      <c r="I35" s="78"/>
    </row>
    <row r="36" spans="3:9" x14ac:dyDescent="0.2">
      <c r="C36" s="78"/>
      <c r="D36" s="147"/>
      <c r="E36" s="147"/>
      <c r="F36" s="147"/>
      <c r="G36" s="147"/>
      <c r="H36" s="147"/>
      <c r="I36" s="78"/>
    </row>
    <row r="37" spans="3:9" x14ac:dyDescent="0.2">
      <c r="C37" s="78"/>
      <c r="D37" s="147"/>
      <c r="E37" s="147"/>
      <c r="F37" s="147"/>
      <c r="G37" s="147"/>
      <c r="H37" s="147"/>
      <c r="I37" s="78"/>
    </row>
    <row r="38" spans="3:9" x14ac:dyDescent="0.2">
      <c r="C38" s="78"/>
      <c r="D38" s="147"/>
      <c r="E38" s="147"/>
      <c r="F38" s="147"/>
      <c r="G38" s="147"/>
      <c r="H38" s="147"/>
      <c r="I38" s="78"/>
    </row>
    <row r="39" spans="3:9" x14ac:dyDescent="0.2">
      <c r="C39" s="78"/>
      <c r="D39" s="147"/>
      <c r="E39" s="147"/>
      <c r="F39" s="147"/>
      <c r="G39" s="147"/>
      <c r="H39" s="147"/>
      <c r="I39" s="78"/>
    </row>
    <row r="40" spans="3:9" x14ac:dyDescent="0.2">
      <c r="C40" s="78"/>
      <c r="D40" s="147"/>
      <c r="E40" s="147"/>
      <c r="F40" s="147"/>
      <c r="G40" s="147"/>
      <c r="H40" s="147"/>
      <c r="I40" s="78"/>
    </row>
    <row r="41" spans="3:9" ht="8.25" customHeight="1" x14ac:dyDescent="0.2">
      <c r="C41" s="78"/>
      <c r="D41" s="79"/>
      <c r="E41" s="79"/>
      <c r="F41" s="79"/>
      <c r="G41" s="79"/>
      <c r="H41" s="79"/>
      <c r="I41" s="78"/>
    </row>
  </sheetData>
  <sheetProtection password="D9E5" sheet="1" objects="1" scenarios="1" selectLockedCells="1"/>
  <mergeCells count="27">
    <mergeCell ref="D15:H15"/>
    <mergeCell ref="D16:H16"/>
    <mergeCell ref="D17:H17"/>
    <mergeCell ref="E20:H20"/>
    <mergeCell ref="E30:H30"/>
    <mergeCell ref="E22:H22"/>
    <mergeCell ref="E23:H23"/>
    <mergeCell ref="D28:H28"/>
    <mergeCell ref="E21:H21"/>
    <mergeCell ref="G25:H25"/>
    <mergeCell ref="D26:H26"/>
    <mergeCell ref="D3:H3"/>
    <mergeCell ref="D33:H40"/>
    <mergeCell ref="D6:H6"/>
    <mergeCell ref="D5:H5"/>
    <mergeCell ref="D7:H7"/>
    <mergeCell ref="D8:H8"/>
    <mergeCell ref="D10:H10"/>
    <mergeCell ref="E31:H31"/>
    <mergeCell ref="E24:H24"/>
    <mergeCell ref="E29:H29"/>
    <mergeCell ref="D18:H18"/>
    <mergeCell ref="D19:H19"/>
    <mergeCell ref="E11:H11"/>
    <mergeCell ref="E12:H12"/>
    <mergeCell ref="E13:H13"/>
    <mergeCell ref="E14:H14"/>
  </mergeCells>
  <phoneticPr fontId="0" type="noConversion"/>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B1:AB62"/>
  <sheetViews>
    <sheetView showGridLines="0" view="pageBreakPreview" zoomScaleNormal="100" workbookViewId="0">
      <selection activeCell="G6" sqref="G6:I6"/>
    </sheetView>
  </sheetViews>
  <sheetFormatPr baseColWidth="10" defaultRowHeight="12.75" x14ac:dyDescent="0.2"/>
  <cols>
    <col min="1" max="1" width="2.5703125" customWidth="1"/>
    <col min="2" max="2" width="2.85546875" customWidth="1"/>
    <col min="3" max="3" width="25.42578125" customWidth="1"/>
    <col min="4" max="4" width="8.42578125" customWidth="1"/>
    <col min="5" max="5" width="23.28515625" customWidth="1"/>
    <col min="6" max="6" width="2.28515625" customWidth="1"/>
    <col min="7" max="8" width="20.7109375" customWidth="1"/>
    <col min="9" max="9" width="20.7109375" style="110" customWidth="1"/>
    <col min="10" max="10" width="1.7109375" customWidth="1"/>
    <col min="11" max="23" width="10.28515625" customWidth="1"/>
    <col min="24" max="24" width="9.140625" style="15" customWidth="1"/>
    <col min="25" max="25" width="11" customWidth="1"/>
    <col min="26" max="26" width="5.7109375" customWidth="1"/>
    <col min="27" max="27" width="6.140625" customWidth="1"/>
  </cols>
  <sheetData>
    <row r="1" spans="2:28" x14ac:dyDescent="0.2">
      <c r="E1" s="5"/>
    </row>
    <row r="2" spans="2:28" ht="23.25" x14ac:dyDescent="0.4">
      <c r="B2" s="137"/>
      <c r="C2" s="226" t="s">
        <v>143</v>
      </c>
      <c r="D2" s="226"/>
      <c r="E2" s="226"/>
      <c r="F2" s="226"/>
      <c r="G2" s="226"/>
      <c r="H2" s="226"/>
      <c r="I2" s="226"/>
      <c r="J2" s="109"/>
      <c r="K2" s="1"/>
      <c r="L2" s="1"/>
      <c r="M2" s="1"/>
      <c r="N2" s="1"/>
      <c r="O2" s="1"/>
      <c r="P2" s="1"/>
      <c r="Q2" s="1"/>
      <c r="R2" s="1"/>
      <c r="S2" s="1"/>
      <c r="T2" s="1"/>
      <c r="U2" s="1"/>
      <c r="V2" s="1"/>
      <c r="W2" s="1"/>
      <c r="X2" s="4"/>
    </row>
    <row r="3" spans="2:28" ht="15" customHeight="1" x14ac:dyDescent="0.2">
      <c r="B3" s="137"/>
      <c r="C3" s="227" t="s">
        <v>60</v>
      </c>
      <c r="D3" s="227"/>
      <c r="E3" s="227"/>
      <c r="F3" s="227"/>
      <c r="G3" s="227"/>
      <c r="H3" s="227"/>
      <c r="I3" s="227"/>
      <c r="J3" s="109"/>
      <c r="K3" s="1"/>
      <c r="L3" s="1"/>
      <c r="M3" s="1"/>
      <c r="N3" s="1"/>
      <c r="O3" s="1"/>
      <c r="P3" s="1"/>
      <c r="Q3" s="1"/>
      <c r="R3" s="1"/>
      <c r="S3" s="1"/>
      <c r="T3" s="1"/>
      <c r="U3" s="1"/>
      <c r="V3" s="1"/>
      <c r="W3" s="1"/>
    </row>
    <row r="4" spans="2:28" ht="6.75" customHeight="1" x14ac:dyDescent="0.2">
      <c r="B4" s="137"/>
      <c r="C4" s="17"/>
      <c r="D4" s="17"/>
      <c r="E4" s="7"/>
      <c r="F4" s="8"/>
      <c r="G4" s="8"/>
      <c r="H4" s="8"/>
      <c r="I4" s="8"/>
      <c r="J4" s="109"/>
      <c r="K4" s="1"/>
      <c r="L4" s="1"/>
      <c r="M4" s="1"/>
      <c r="N4" s="1"/>
      <c r="O4" s="1"/>
      <c r="P4" s="1"/>
      <c r="Q4" s="1"/>
      <c r="R4" s="1"/>
      <c r="S4" s="1"/>
      <c r="T4" s="1"/>
      <c r="U4" s="1"/>
      <c r="V4" s="1"/>
      <c r="W4" s="1"/>
    </row>
    <row r="5" spans="2:28" ht="18" customHeight="1" x14ac:dyDescent="0.2">
      <c r="B5" s="137">
        <v>1</v>
      </c>
      <c r="C5" s="239" t="s">
        <v>6</v>
      </c>
      <c r="D5" s="240"/>
      <c r="E5" s="241"/>
      <c r="F5" s="8"/>
      <c r="G5" s="233">
        <f>+BASISFORMULAR!F5</f>
        <v>0</v>
      </c>
      <c r="H5" s="234"/>
      <c r="I5" s="235"/>
      <c r="J5" s="109"/>
      <c r="K5" s="1"/>
      <c r="L5" s="1"/>
      <c r="M5" s="1"/>
      <c r="N5" s="1"/>
      <c r="O5" s="1"/>
      <c r="P5" s="1"/>
      <c r="Q5" s="1"/>
      <c r="R5" s="1"/>
      <c r="S5" s="1"/>
      <c r="T5" s="1"/>
      <c r="U5" s="1"/>
      <c r="V5" s="1"/>
      <c r="W5" s="1"/>
    </row>
    <row r="6" spans="2:28" ht="18" customHeight="1" x14ac:dyDescent="0.2">
      <c r="B6" s="137">
        <v>2</v>
      </c>
      <c r="C6" s="239" t="s">
        <v>62</v>
      </c>
      <c r="D6" s="240"/>
      <c r="E6" s="241"/>
      <c r="F6" s="8"/>
      <c r="G6" s="230"/>
      <c r="H6" s="231"/>
      <c r="I6" s="232"/>
      <c r="J6" s="109"/>
      <c r="K6" s="1"/>
      <c r="L6" s="1"/>
      <c r="M6" s="1"/>
      <c r="N6" s="1"/>
      <c r="O6" s="1"/>
      <c r="P6" s="1"/>
      <c r="Q6" s="1"/>
      <c r="R6" s="1"/>
      <c r="S6" s="1"/>
      <c r="T6" s="1"/>
      <c r="U6" s="1"/>
      <c r="V6" s="1"/>
      <c r="W6" s="1"/>
    </row>
    <row r="7" spans="2:28" ht="18" customHeight="1" x14ac:dyDescent="0.2">
      <c r="B7" s="137">
        <v>3</v>
      </c>
      <c r="C7" s="236" t="s">
        <v>71</v>
      </c>
      <c r="D7" s="237"/>
      <c r="E7" s="238"/>
      <c r="F7" s="8"/>
      <c r="G7" s="230"/>
      <c r="H7" s="231"/>
      <c r="I7" s="232"/>
      <c r="J7" s="109"/>
      <c r="K7" s="1"/>
      <c r="L7" s="1"/>
      <c r="M7" s="1"/>
      <c r="N7" s="1"/>
      <c r="O7" s="1"/>
      <c r="P7" s="1"/>
      <c r="Q7" s="1"/>
      <c r="R7" s="1"/>
      <c r="S7" s="1"/>
      <c r="T7" s="1"/>
      <c r="U7" s="1"/>
      <c r="V7" s="1"/>
      <c r="W7" s="1"/>
    </row>
    <row r="8" spans="2:28" ht="18" customHeight="1" x14ac:dyDescent="0.2">
      <c r="B8" s="137">
        <v>4</v>
      </c>
      <c r="C8" s="239" t="s">
        <v>72</v>
      </c>
      <c r="D8" s="240"/>
      <c r="E8" s="241"/>
      <c r="F8" s="8"/>
      <c r="G8" s="230"/>
      <c r="H8" s="231"/>
      <c r="I8" s="232"/>
      <c r="J8" s="109"/>
      <c r="K8" s="1"/>
      <c r="L8" s="1"/>
      <c r="M8" s="1"/>
      <c r="N8" s="1"/>
      <c r="O8" s="1"/>
      <c r="P8" s="1"/>
      <c r="Q8" s="1"/>
      <c r="R8" s="1"/>
      <c r="S8" s="1"/>
      <c r="T8" s="1"/>
      <c r="U8" s="1"/>
      <c r="V8" s="1"/>
      <c r="W8" s="1"/>
    </row>
    <row r="9" spans="2:28" ht="14.25" customHeight="1" x14ac:dyDescent="0.25">
      <c r="B9" s="137"/>
      <c r="C9" s="17"/>
      <c r="D9" s="17"/>
      <c r="E9" s="34"/>
      <c r="F9" s="8"/>
      <c r="G9" s="42" t="s">
        <v>7</v>
      </c>
      <c r="H9" s="242" t="s">
        <v>8</v>
      </c>
      <c r="I9" s="243"/>
      <c r="J9" s="109"/>
      <c r="K9" s="1"/>
      <c r="L9" s="1"/>
      <c r="M9" s="1"/>
      <c r="N9" s="1"/>
      <c r="O9" s="1"/>
      <c r="P9" s="1"/>
      <c r="Q9" s="1"/>
      <c r="R9" s="1"/>
      <c r="S9" s="1"/>
      <c r="T9" s="1"/>
      <c r="U9" s="1"/>
      <c r="V9" s="1"/>
      <c r="W9" s="1"/>
    </row>
    <row r="10" spans="2:28" ht="30" x14ac:dyDescent="0.2">
      <c r="B10" s="137">
        <v>5</v>
      </c>
      <c r="C10" s="244" t="s">
        <v>14</v>
      </c>
      <c r="D10" s="245"/>
      <c r="E10" s="246"/>
      <c r="F10" s="8"/>
      <c r="G10" s="74"/>
      <c r="H10" s="107" t="s">
        <v>144</v>
      </c>
      <c r="I10" s="107" t="s">
        <v>145</v>
      </c>
      <c r="J10" s="109"/>
      <c r="K10" s="1"/>
      <c r="L10" s="1"/>
      <c r="M10" s="1"/>
      <c r="N10" s="1"/>
      <c r="O10" s="1"/>
      <c r="P10" s="1"/>
      <c r="Q10" s="1"/>
      <c r="R10" s="1"/>
      <c r="S10" s="1"/>
      <c r="T10" s="1"/>
      <c r="U10" s="125"/>
      <c r="V10" s="125"/>
      <c r="W10" s="125"/>
      <c r="X10" s="119"/>
      <c r="Y10" s="118"/>
      <c r="Z10" s="118"/>
      <c r="AA10" s="118"/>
      <c r="AB10" s="118"/>
    </row>
    <row r="11" spans="2:28" ht="15" customHeight="1" x14ac:dyDescent="0.2">
      <c r="B11" s="137">
        <v>6</v>
      </c>
      <c r="C11" s="244" t="s">
        <v>9</v>
      </c>
      <c r="D11" s="245"/>
      <c r="E11" s="246"/>
      <c r="F11" s="8"/>
      <c r="G11" s="74"/>
      <c r="H11" s="74"/>
      <c r="I11" s="74"/>
      <c r="J11" s="109"/>
      <c r="K11" s="1"/>
      <c r="L11" s="1"/>
      <c r="M11" s="1"/>
      <c r="N11" s="1"/>
      <c r="O11" s="1"/>
      <c r="P11" s="1"/>
      <c r="Q11" s="1"/>
      <c r="R11" s="1"/>
      <c r="S11" s="1"/>
      <c r="T11" s="1"/>
      <c r="U11" s="125"/>
      <c r="V11" s="125"/>
      <c r="W11" s="125"/>
      <c r="X11" s="119"/>
      <c r="Y11" s="118"/>
      <c r="Z11" s="118"/>
      <c r="AA11" s="118"/>
      <c r="AB11" s="118"/>
    </row>
    <row r="12" spans="2:28" ht="15" customHeight="1" x14ac:dyDescent="0.2">
      <c r="B12" s="137">
        <v>7</v>
      </c>
      <c r="C12" s="244" t="s">
        <v>10</v>
      </c>
      <c r="D12" s="245"/>
      <c r="E12" s="246"/>
      <c r="F12" s="8"/>
      <c r="G12" s="74"/>
      <c r="H12" s="74"/>
      <c r="I12" s="74"/>
      <c r="J12" s="109"/>
      <c r="K12" s="1"/>
      <c r="L12" s="1"/>
      <c r="M12" s="1"/>
      <c r="N12" s="1"/>
      <c r="O12" s="1"/>
      <c r="P12" s="1"/>
      <c r="Q12" s="1"/>
      <c r="R12" s="1"/>
      <c r="S12" s="1"/>
      <c r="T12" s="1"/>
      <c r="U12" s="125"/>
      <c r="V12" s="125"/>
      <c r="W12" s="125"/>
      <c r="X12" s="119"/>
      <c r="Y12" s="113"/>
      <c r="Z12" s="113"/>
      <c r="AA12" s="113"/>
      <c r="AB12" s="118"/>
    </row>
    <row r="13" spans="2:28" ht="15" customHeight="1" x14ac:dyDescent="0.2">
      <c r="B13" s="137">
        <v>8</v>
      </c>
      <c r="C13" s="244" t="s">
        <v>11</v>
      </c>
      <c r="D13" s="245"/>
      <c r="E13" s="246"/>
      <c r="F13" s="8"/>
      <c r="G13" s="74"/>
      <c r="H13" s="74"/>
      <c r="I13" s="74"/>
      <c r="J13" s="109"/>
      <c r="K13" s="1"/>
      <c r="L13" s="1"/>
      <c r="M13" s="1"/>
      <c r="N13" s="1"/>
      <c r="O13" s="1"/>
      <c r="P13" s="1"/>
      <c r="Q13" s="1"/>
      <c r="R13" s="1"/>
      <c r="S13" s="1"/>
      <c r="T13" s="1"/>
      <c r="U13" s="125"/>
      <c r="V13" s="125"/>
      <c r="W13" s="125"/>
      <c r="X13" s="119"/>
      <c r="Y13" s="113"/>
      <c r="Z13" s="113"/>
      <c r="AA13" s="113"/>
      <c r="AB13" s="118"/>
    </row>
    <row r="14" spans="2:28" ht="18" customHeight="1" x14ac:dyDescent="0.2">
      <c r="B14" s="137">
        <v>9</v>
      </c>
      <c r="C14" s="244" t="s">
        <v>63</v>
      </c>
      <c r="D14" s="245"/>
      <c r="E14" s="246"/>
      <c r="F14" s="8"/>
      <c r="G14" s="145" t="s">
        <v>141</v>
      </c>
      <c r="H14" s="145" t="s">
        <v>141</v>
      </c>
      <c r="I14" s="145" t="s">
        <v>141</v>
      </c>
      <c r="J14" s="109"/>
      <c r="K14" s="1"/>
      <c r="L14" s="1"/>
      <c r="M14" s="1"/>
      <c r="N14" s="1"/>
      <c r="O14" s="1"/>
      <c r="P14" s="1"/>
      <c r="Q14" s="1"/>
      <c r="R14" s="1"/>
      <c r="S14" s="1"/>
      <c r="T14" s="1"/>
      <c r="U14" s="125"/>
      <c r="V14" s="125"/>
      <c r="W14" s="125"/>
      <c r="X14" s="120"/>
      <c r="Y14" s="114"/>
      <c r="Z14" s="114"/>
      <c r="AA14" s="113"/>
      <c r="AB14" s="118"/>
    </row>
    <row r="15" spans="2:28" ht="15" customHeight="1" x14ac:dyDescent="0.2">
      <c r="B15" s="137">
        <v>10</v>
      </c>
      <c r="C15" s="247" t="s">
        <v>159</v>
      </c>
      <c r="D15" s="248"/>
      <c r="E15" s="249"/>
      <c r="F15" s="8"/>
      <c r="G15" s="29"/>
      <c r="H15" s="29"/>
      <c r="I15" s="29"/>
      <c r="J15" s="109"/>
      <c r="K15" s="1"/>
      <c r="L15" s="1"/>
      <c r="M15" s="1"/>
      <c r="N15" s="1"/>
      <c r="O15" s="1"/>
      <c r="P15" s="1"/>
      <c r="Q15" s="1"/>
      <c r="R15" s="1"/>
      <c r="S15" s="1"/>
      <c r="T15" s="1"/>
      <c r="U15" s="125"/>
      <c r="V15" s="125"/>
      <c r="W15" s="125"/>
      <c r="X15" s="119"/>
      <c r="Y15" s="114"/>
      <c r="Z15" s="114"/>
      <c r="AA15" s="113"/>
      <c r="AB15" s="118"/>
    </row>
    <row r="16" spans="2:28" ht="15" customHeight="1" x14ac:dyDescent="0.2">
      <c r="B16" s="137">
        <v>11</v>
      </c>
      <c r="C16" s="244" t="s">
        <v>0</v>
      </c>
      <c r="D16" s="245"/>
      <c r="E16" s="246"/>
      <c r="F16" s="8"/>
      <c r="G16" s="29"/>
      <c r="H16" s="29"/>
      <c r="I16" s="29"/>
      <c r="J16" s="109"/>
      <c r="K16" s="1"/>
      <c r="L16" s="1"/>
      <c r="M16" s="1"/>
      <c r="N16" s="1"/>
      <c r="O16" s="1"/>
      <c r="P16" s="1"/>
      <c r="Q16" s="1"/>
      <c r="R16" s="1"/>
      <c r="S16" s="1"/>
      <c r="T16" s="1"/>
      <c r="U16" s="125"/>
      <c r="V16" s="125"/>
      <c r="W16" s="125"/>
      <c r="X16" s="119"/>
      <c r="Y16" s="114"/>
      <c r="Z16" s="114"/>
      <c r="AA16" s="113"/>
      <c r="AB16" s="118"/>
    </row>
    <row r="17" spans="2:28" ht="17.25" customHeight="1" x14ac:dyDescent="0.2">
      <c r="B17" s="137"/>
      <c r="C17" s="217" t="s">
        <v>73</v>
      </c>
      <c r="D17" s="217"/>
      <c r="E17" s="217"/>
      <c r="F17" s="8"/>
      <c r="G17" s="108"/>
      <c r="H17" s="108"/>
      <c r="I17" s="108"/>
      <c r="J17" s="109"/>
      <c r="K17" s="1"/>
      <c r="L17" s="1"/>
      <c r="M17" s="1"/>
      <c r="N17" s="1"/>
      <c r="O17" s="1"/>
      <c r="P17" s="1"/>
      <c r="Q17" s="1"/>
      <c r="R17" s="1"/>
      <c r="S17" s="1"/>
      <c r="T17" s="1"/>
      <c r="U17" s="125"/>
      <c r="V17" s="125"/>
      <c r="W17" s="125"/>
      <c r="X17" s="119"/>
      <c r="Y17" s="114"/>
      <c r="Z17" s="114"/>
      <c r="AA17" s="113"/>
      <c r="AB17" s="118"/>
    </row>
    <row r="18" spans="2:28" ht="15" x14ac:dyDescent="0.2">
      <c r="B18" s="137">
        <v>12</v>
      </c>
      <c r="C18" s="244" t="s">
        <v>1</v>
      </c>
      <c r="D18" s="245"/>
      <c r="E18" s="246"/>
      <c r="F18" s="8"/>
      <c r="G18" s="30"/>
      <c r="H18" s="30"/>
      <c r="I18" s="30"/>
      <c r="J18" s="109"/>
      <c r="K18" s="1"/>
      <c r="L18" s="1"/>
      <c r="M18" s="1"/>
      <c r="N18" s="1"/>
      <c r="O18" s="1"/>
      <c r="P18" s="1"/>
      <c r="Q18" s="1"/>
      <c r="R18" s="1"/>
      <c r="S18" s="1"/>
      <c r="T18" s="1"/>
      <c r="U18" s="125"/>
      <c r="V18" s="125"/>
      <c r="W18" s="125"/>
      <c r="X18" s="119"/>
      <c r="Y18" s="114"/>
      <c r="Z18" s="114"/>
      <c r="AA18" s="113"/>
      <c r="AB18" s="118"/>
    </row>
    <row r="19" spans="2:28" ht="15" customHeight="1" x14ac:dyDescent="0.2">
      <c r="B19" s="137">
        <v>13</v>
      </c>
      <c r="C19" s="244" t="s">
        <v>115</v>
      </c>
      <c r="D19" s="245"/>
      <c r="E19" s="246"/>
      <c r="F19" s="8"/>
      <c r="G19" s="88"/>
      <c r="H19" s="88"/>
      <c r="I19" s="88"/>
      <c r="J19" s="109"/>
      <c r="K19" s="1"/>
      <c r="L19" s="1"/>
      <c r="M19" s="1"/>
      <c r="N19" s="1"/>
      <c r="O19" s="1"/>
      <c r="P19" s="1"/>
      <c r="Q19" s="1"/>
      <c r="R19" s="1"/>
      <c r="S19" s="1"/>
      <c r="T19" s="1"/>
      <c r="U19" s="125"/>
      <c r="V19" s="125"/>
      <c r="W19" s="125"/>
      <c r="X19" s="119"/>
      <c r="Y19" s="114"/>
      <c r="Z19" s="114"/>
      <c r="AA19" s="113"/>
      <c r="AB19" s="118"/>
    </row>
    <row r="20" spans="2:28" ht="18" customHeight="1" x14ac:dyDescent="0.2">
      <c r="B20" s="137">
        <v>14</v>
      </c>
      <c r="C20" s="239" t="s">
        <v>28</v>
      </c>
      <c r="D20" s="240"/>
      <c r="E20" s="241"/>
      <c r="F20" s="8"/>
      <c r="G20" s="31">
        <f>+G18*G16+G19</f>
        <v>0</v>
      </c>
      <c r="H20" s="31">
        <f>+H18*H16+H19</f>
        <v>0</v>
      </c>
      <c r="I20" s="31">
        <f>+I18*I16+I19</f>
        <v>0</v>
      </c>
      <c r="J20" s="109"/>
      <c r="K20" s="1"/>
      <c r="L20" s="1"/>
      <c r="M20" s="1"/>
      <c r="N20" s="1"/>
      <c r="O20" s="1"/>
      <c r="P20" s="1"/>
      <c r="Q20" s="1"/>
      <c r="R20" s="1"/>
      <c r="S20" s="1"/>
      <c r="T20" s="1"/>
      <c r="U20" s="125"/>
      <c r="V20" s="125"/>
      <c r="W20" s="125"/>
      <c r="X20" s="119"/>
      <c r="Y20" s="115"/>
      <c r="Z20" s="115"/>
      <c r="AA20" s="116"/>
      <c r="AB20" s="118"/>
    </row>
    <row r="21" spans="2:28" ht="18" customHeight="1" x14ac:dyDescent="0.2">
      <c r="B21" s="137">
        <v>15</v>
      </c>
      <c r="C21" s="244" t="s">
        <v>2</v>
      </c>
      <c r="D21" s="245"/>
      <c r="E21" s="246"/>
      <c r="F21" s="8"/>
      <c r="G21" s="32">
        <f>G15*G20/1000</f>
        <v>0</v>
      </c>
      <c r="H21" s="32">
        <f>+H15*H20/1000</f>
        <v>0</v>
      </c>
      <c r="I21" s="32">
        <f>+I15*I20/1000</f>
        <v>0</v>
      </c>
      <c r="J21" s="109"/>
      <c r="K21" s="1"/>
      <c r="L21" s="1"/>
      <c r="M21" s="1"/>
      <c r="N21" s="1"/>
      <c r="O21" s="1"/>
      <c r="P21" s="1"/>
      <c r="Q21" s="1"/>
      <c r="R21" s="1"/>
      <c r="S21" s="1"/>
      <c r="T21" s="1"/>
      <c r="U21" s="125"/>
      <c r="V21" s="125"/>
      <c r="W21" s="125"/>
      <c r="X21" s="119"/>
      <c r="Y21" s="117"/>
      <c r="Z21" s="117"/>
      <c r="AA21" s="118"/>
      <c r="AB21" s="118"/>
    </row>
    <row r="22" spans="2:28" ht="18" customHeight="1" x14ac:dyDescent="0.2">
      <c r="B22" s="137">
        <v>16</v>
      </c>
      <c r="C22" s="244" t="s">
        <v>66</v>
      </c>
      <c r="D22" s="245"/>
      <c r="E22" s="246"/>
      <c r="F22" s="8"/>
      <c r="G22" s="31" t="e">
        <f>+G21/G8*1000</f>
        <v>#DIV/0!</v>
      </c>
      <c r="H22" s="215">
        <f>IF(G8&lt;&gt;0,(H21+I21)/G8*1000,0)</f>
        <v>0</v>
      </c>
      <c r="I22" s="216"/>
      <c r="J22" s="109"/>
      <c r="K22" s="43"/>
      <c r="L22" s="43"/>
      <c r="M22" s="43"/>
      <c r="N22" s="43"/>
      <c r="O22" s="43"/>
      <c r="P22" s="43"/>
      <c r="Q22" s="43"/>
      <c r="R22" s="1"/>
      <c r="S22" s="1"/>
      <c r="T22" s="1"/>
      <c r="U22" s="125"/>
      <c r="V22" s="125"/>
      <c r="W22" s="125"/>
      <c r="X22" s="119"/>
      <c r="Y22" s="117"/>
      <c r="Z22" s="117"/>
      <c r="AA22" s="118"/>
      <c r="AB22" s="118"/>
    </row>
    <row r="23" spans="2:28" ht="15" customHeight="1" x14ac:dyDescent="0.2">
      <c r="B23" s="137">
        <v>17</v>
      </c>
      <c r="C23" s="244" t="s">
        <v>67</v>
      </c>
      <c r="D23" s="245"/>
      <c r="E23" s="246"/>
      <c r="F23" s="8"/>
      <c r="G23" s="30"/>
      <c r="H23" s="55"/>
      <c r="I23" s="55"/>
      <c r="J23" s="109"/>
      <c r="K23" s="1"/>
      <c r="L23" s="1"/>
      <c r="M23" s="1"/>
      <c r="N23" s="1"/>
      <c r="O23" s="1"/>
      <c r="P23" s="1"/>
      <c r="Q23" s="1"/>
      <c r="R23" s="1"/>
      <c r="S23" s="1"/>
      <c r="T23" s="1"/>
      <c r="U23" s="125"/>
      <c r="V23" s="125"/>
      <c r="W23" s="125"/>
      <c r="X23" s="119"/>
      <c r="Y23" s="117"/>
      <c r="Z23" s="117"/>
      <c r="AA23" s="118"/>
      <c r="AB23" s="118"/>
    </row>
    <row r="24" spans="2:28" ht="15" customHeight="1" x14ac:dyDescent="0.2">
      <c r="B24" s="137">
        <v>18</v>
      </c>
      <c r="C24" s="239" t="s">
        <v>68</v>
      </c>
      <c r="D24" s="240"/>
      <c r="E24" s="241"/>
      <c r="F24" s="8"/>
      <c r="G24" s="55"/>
      <c r="H24" s="30"/>
      <c r="I24" s="30"/>
      <c r="J24" s="109"/>
      <c r="R24" s="1"/>
      <c r="S24" s="1"/>
      <c r="T24" s="1"/>
      <c r="U24" s="125"/>
      <c r="V24" s="125"/>
      <c r="W24" s="125"/>
      <c r="X24" s="119"/>
      <c r="Y24" s="124"/>
      <c r="Z24" s="117"/>
      <c r="AA24" s="118"/>
      <c r="AB24" s="118"/>
    </row>
    <row r="25" spans="2:28" ht="15" customHeight="1" x14ac:dyDescent="0.2">
      <c r="B25" s="137">
        <v>19</v>
      </c>
      <c r="C25" s="239" t="s">
        <v>69</v>
      </c>
      <c r="D25" s="240"/>
      <c r="E25" s="241"/>
      <c r="F25" s="8"/>
      <c r="G25" s="55"/>
      <c r="H25" s="30"/>
      <c r="I25" s="30"/>
      <c r="J25" s="109"/>
      <c r="R25" s="1"/>
      <c r="S25" s="1"/>
      <c r="T25" s="1"/>
      <c r="U25" s="125"/>
      <c r="V25" s="125"/>
      <c r="W25" s="125"/>
      <c r="X25" s="119"/>
      <c r="Y25" s="124"/>
      <c r="Z25" s="117"/>
      <c r="AA25" s="118"/>
      <c r="AB25" s="118"/>
    </row>
    <row r="26" spans="2:28" ht="15" customHeight="1" x14ac:dyDescent="0.2">
      <c r="B26" s="137">
        <v>20</v>
      </c>
      <c r="C26" s="239" t="s">
        <v>29</v>
      </c>
      <c r="D26" s="240"/>
      <c r="E26" s="241"/>
      <c r="F26" s="8"/>
      <c r="G26" s="55"/>
      <c r="H26" s="30"/>
      <c r="I26" s="30"/>
      <c r="J26" s="109"/>
      <c r="R26" s="1"/>
      <c r="S26" s="1"/>
      <c r="T26" s="1"/>
      <c r="U26" s="125"/>
      <c r="V26" s="125"/>
      <c r="W26" s="125"/>
      <c r="X26" s="119"/>
      <c r="Y26" s="124"/>
      <c r="Z26" s="117"/>
      <c r="AA26" s="118"/>
      <c r="AB26" s="118"/>
    </row>
    <row r="27" spans="2:28" ht="18" customHeight="1" x14ac:dyDescent="0.2">
      <c r="B27" s="137">
        <v>21</v>
      </c>
      <c r="C27" s="252" t="s">
        <v>30</v>
      </c>
      <c r="D27" s="253"/>
      <c r="E27" s="254"/>
      <c r="F27" s="52"/>
      <c r="G27" s="55"/>
      <c r="H27" s="56">
        <f>+G23-H24-H25-H26</f>
        <v>0</v>
      </c>
      <c r="I27" s="56">
        <f>+G23-I24-I25-I26</f>
        <v>0</v>
      </c>
      <c r="J27" s="109"/>
      <c r="K27" s="1"/>
      <c r="L27" s="1"/>
      <c r="M27" s="1"/>
      <c r="N27" s="1"/>
      <c r="O27" s="1"/>
      <c r="P27" s="1"/>
      <c r="Q27" s="1"/>
      <c r="R27" s="1"/>
      <c r="S27" s="1"/>
      <c r="T27" s="1"/>
      <c r="U27" s="125"/>
      <c r="V27" s="125"/>
      <c r="W27" s="125"/>
      <c r="X27" s="119"/>
      <c r="Y27" s="117"/>
      <c r="Z27" s="117"/>
      <c r="AA27" s="118"/>
      <c r="AB27" s="118"/>
    </row>
    <row r="28" spans="2:28" ht="18" customHeight="1" x14ac:dyDescent="0.2">
      <c r="B28" s="137">
        <v>22</v>
      </c>
      <c r="C28" s="252" t="s">
        <v>12</v>
      </c>
      <c r="D28" s="253"/>
      <c r="E28" s="254"/>
      <c r="F28" s="52"/>
      <c r="G28" s="56">
        <f>+G21*G23</f>
        <v>0</v>
      </c>
      <c r="H28" s="223">
        <f>+(H21*H27)+(I21*I27)</f>
        <v>0</v>
      </c>
      <c r="I28" s="224"/>
      <c r="J28" s="109"/>
      <c r="K28" s="1"/>
      <c r="L28" s="1"/>
      <c r="M28" s="1"/>
      <c r="N28" s="1"/>
      <c r="O28" s="1"/>
      <c r="P28" s="1"/>
      <c r="Q28" s="1"/>
      <c r="R28" s="1"/>
      <c r="S28" s="1"/>
      <c r="T28" s="1"/>
      <c r="U28" s="125"/>
      <c r="V28" s="125"/>
      <c r="W28" s="125"/>
      <c r="X28" s="119"/>
      <c r="Y28" s="117"/>
      <c r="Z28" s="117"/>
      <c r="AA28" s="118"/>
      <c r="AB28" s="118"/>
    </row>
    <row r="29" spans="2:28" ht="18" customHeight="1" x14ac:dyDescent="0.2">
      <c r="B29" s="137">
        <v>23</v>
      </c>
      <c r="C29" s="252" t="s">
        <v>70</v>
      </c>
      <c r="D29" s="253"/>
      <c r="E29" s="254"/>
      <c r="F29" s="52"/>
      <c r="G29" s="57">
        <f>IF(G23="",0,+G28-H28)</f>
        <v>0</v>
      </c>
      <c r="H29" s="221">
        <f>IF(G28&lt;&gt;0,+G29/G28,0)</f>
        <v>0</v>
      </c>
      <c r="I29" s="222"/>
      <c r="J29" s="109"/>
      <c r="K29" s="1"/>
      <c r="L29" s="1"/>
      <c r="M29" s="1"/>
      <c r="N29" s="1"/>
      <c r="O29" s="1"/>
      <c r="P29" s="1"/>
      <c r="Q29" s="1"/>
      <c r="R29" s="1"/>
      <c r="S29" s="1"/>
      <c r="T29" s="1"/>
      <c r="U29" s="125"/>
      <c r="V29" s="125"/>
      <c r="W29" s="125"/>
      <c r="X29" s="119"/>
      <c r="Y29" s="117"/>
      <c r="Z29" s="117"/>
      <c r="AA29" s="118"/>
      <c r="AB29" s="118"/>
    </row>
    <row r="30" spans="2:28" ht="17.25" customHeight="1" x14ac:dyDescent="0.2">
      <c r="B30" s="137"/>
      <c r="C30" s="212" t="s">
        <v>160</v>
      </c>
      <c r="D30" s="212"/>
      <c r="E30" s="212"/>
      <c r="F30" s="212"/>
      <c r="G30" s="212"/>
      <c r="H30" s="212"/>
      <c r="I30" s="8"/>
      <c r="J30" s="109"/>
      <c r="K30" s="1"/>
      <c r="L30" s="1"/>
      <c r="M30" s="1"/>
      <c r="N30" s="1"/>
      <c r="O30" s="1"/>
      <c r="P30" s="1"/>
      <c r="Q30" s="1"/>
      <c r="R30" s="1"/>
      <c r="S30" s="1"/>
      <c r="T30" s="1"/>
      <c r="U30" s="125"/>
      <c r="V30" s="125"/>
      <c r="W30" s="125"/>
      <c r="X30" s="119"/>
      <c r="Y30" s="117"/>
      <c r="Z30" s="117"/>
      <c r="AA30" s="118"/>
      <c r="AB30" s="118"/>
    </row>
    <row r="31" spans="2:28" ht="36.75" customHeight="1" x14ac:dyDescent="0.2">
      <c r="B31" s="137"/>
      <c r="C31" s="35" t="s">
        <v>74</v>
      </c>
      <c r="D31" s="35" t="s">
        <v>75</v>
      </c>
      <c r="E31" s="257" t="s">
        <v>92</v>
      </c>
      <c r="F31" s="258"/>
      <c r="G31" s="35" t="s">
        <v>94</v>
      </c>
      <c r="H31" s="35" t="s">
        <v>76</v>
      </c>
      <c r="I31" s="8"/>
      <c r="J31" s="109"/>
      <c r="K31" s="1"/>
      <c r="L31" s="1"/>
      <c r="M31" s="1"/>
      <c r="N31" s="1"/>
      <c r="O31" s="1"/>
      <c r="P31" s="1"/>
      <c r="Q31" s="1"/>
      <c r="R31" s="1"/>
      <c r="S31" s="1"/>
      <c r="T31" s="1"/>
      <c r="U31" s="125"/>
      <c r="V31" s="125"/>
      <c r="W31" s="125"/>
      <c r="X31" s="119"/>
      <c r="Y31" s="117"/>
      <c r="Z31" s="117"/>
      <c r="AA31" s="118"/>
      <c r="AB31" s="118"/>
    </row>
    <row r="32" spans="2:28" ht="15" x14ac:dyDescent="0.2">
      <c r="B32" s="137">
        <v>24</v>
      </c>
      <c r="C32" s="76"/>
      <c r="D32" s="30"/>
      <c r="E32" s="250"/>
      <c r="F32" s="251"/>
      <c r="G32" s="104"/>
      <c r="H32" s="40">
        <f>+(G32+E32)*D32</f>
        <v>0</v>
      </c>
      <c r="I32" s="8"/>
      <c r="J32" s="109"/>
      <c r="K32" s="1"/>
      <c r="L32" s="1"/>
      <c r="M32" s="1"/>
      <c r="N32" s="1"/>
      <c r="O32" s="1"/>
      <c r="P32" s="1"/>
      <c r="Q32" s="1"/>
      <c r="R32" s="1"/>
      <c r="S32" s="1"/>
      <c r="T32" s="1"/>
      <c r="U32" s="1"/>
      <c r="V32" s="1"/>
      <c r="W32" s="1"/>
      <c r="Y32" s="19"/>
      <c r="Z32" s="19"/>
      <c r="AA32" s="20"/>
    </row>
    <row r="33" spans="2:27" ht="15" x14ac:dyDescent="0.2">
      <c r="B33" s="137">
        <v>25</v>
      </c>
      <c r="C33" s="76"/>
      <c r="D33" s="30"/>
      <c r="E33" s="255"/>
      <c r="F33" s="256"/>
      <c r="G33" s="104"/>
      <c r="H33" s="40">
        <f>+(G33+E33)*D33</f>
        <v>0</v>
      </c>
      <c r="I33" s="8"/>
      <c r="J33" s="109"/>
      <c r="K33" s="1"/>
      <c r="L33" s="1"/>
      <c r="M33" s="1"/>
      <c r="N33" s="1"/>
      <c r="O33" s="1"/>
      <c r="P33" s="1"/>
      <c r="Q33" s="1"/>
      <c r="R33" s="1"/>
      <c r="S33" s="1"/>
      <c r="T33" s="1"/>
      <c r="U33" s="1"/>
      <c r="V33" s="1"/>
      <c r="W33" s="1"/>
      <c r="Y33" s="19"/>
      <c r="Z33" s="19"/>
      <c r="AA33" s="20"/>
    </row>
    <row r="34" spans="2:27" ht="15" x14ac:dyDescent="0.2">
      <c r="B34" s="137">
        <v>26</v>
      </c>
      <c r="C34" s="77"/>
      <c r="D34" s="30"/>
      <c r="E34" s="250"/>
      <c r="F34" s="251"/>
      <c r="G34" s="104"/>
      <c r="H34" s="40">
        <f>+(G34+E34)*D34</f>
        <v>0</v>
      </c>
      <c r="I34" s="8"/>
      <c r="J34" s="109"/>
      <c r="K34" s="1"/>
      <c r="L34" s="1"/>
      <c r="M34" s="1"/>
      <c r="N34" s="1"/>
      <c r="O34" s="1"/>
      <c r="P34" s="1"/>
      <c r="Q34" s="1"/>
      <c r="R34" s="1"/>
      <c r="S34" s="1"/>
      <c r="T34" s="1"/>
      <c r="U34" s="1"/>
      <c r="V34" s="1"/>
      <c r="W34" s="1"/>
      <c r="Y34" s="19"/>
      <c r="Z34" s="19"/>
      <c r="AA34" s="20"/>
    </row>
    <row r="35" spans="2:27" ht="15" x14ac:dyDescent="0.2">
      <c r="B35" s="137">
        <v>27</v>
      </c>
      <c r="C35" s="77"/>
      <c r="D35" s="30"/>
      <c r="E35" s="250"/>
      <c r="F35" s="251"/>
      <c r="G35" s="104"/>
      <c r="H35" s="40">
        <f>+(G35+E35)*D35</f>
        <v>0</v>
      </c>
      <c r="I35" s="8"/>
      <c r="J35" s="109"/>
      <c r="K35" s="1"/>
      <c r="L35" s="1"/>
      <c r="M35" s="1"/>
      <c r="N35" s="1"/>
      <c r="O35" s="1"/>
      <c r="P35" s="1"/>
      <c r="Q35" s="1"/>
      <c r="R35" s="1"/>
      <c r="S35" s="1"/>
      <c r="T35" s="1"/>
      <c r="U35" s="1"/>
      <c r="V35" s="1"/>
      <c r="W35" s="1"/>
      <c r="Y35" s="19"/>
      <c r="Z35" s="19"/>
      <c r="AA35" s="20"/>
    </row>
    <row r="36" spans="2:27" ht="15" x14ac:dyDescent="0.2">
      <c r="B36" s="137">
        <v>28</v>
      </c>
      <c r="C36" s="77"/>
      <c r="D36" s="30"/>
      <c r="E36" s="250"/>
      <c r="F36" s="251"/>
      <c r="G36" s="104"/>
      <c r="H36" s="40">
        <f>+(G36+E36)*D36</f>
        <v>0</v>
      </c>
      <c r="I36" s="8"/>
      <c r="J36" s="109"/>
      <c r="K36" s="1"/>
      <c r="L36" s="1"/>
      <c r="M36" s="1"/>
      <c r="N36" s="1"/>
      <c r="O36" s="1"/>
      <c r="P36" s="1"/>
      <c r="Q36" s="1"/>
      <c r="R36" s="1"/>
      <c r="S36" s="1"/>
      <c r="T36" s="1"/>
      <c r="U36" s="1"/>
      <c r="V36" s="1"/>
      <c r="W36" s="1"/>
      <c r="Y36" s="19"/>
      <c r="Z36" s="19"/>
      <c r="AA36" s="20"/>
    </row>
    <row r="37" spans="2:27" ht="15" x14ac:dyDescent="0.2">
      <c r="B37" s="137">
        <v>29</v>
      </c>
      <c r="C37" s="220" t="s">
        <v>77</v>
      </c>
      <c r="D37" s="259"/>
      <c r="E37" s="36"/>
      <c r="F37" s="37"/>
      <c r="G37" s="38"/>
      <c r="H37" s="41">
        <f>+H36+H35+H34+H33+H32</f>
        <v>0</v>
      </c>
      <c r="I37" s="8"/>
      <c r="J37" s="109"/>
      <c r="K37" s="1"/>
      <c r="L37" s="1"/>
      <c r="M37" s="1"/>
      <c r="N37" s="1"/>
      <c r="O37" s="1"/>
      <c r="P37" s="1"/>
      <c r="Q37" s="1"/>
      <c r="R37" s="1"/>
      <c r="S37" s="1"/>
      <c r="T37" s="1"/>
      <c r="U37" s="1"/>
      <c r="V37" s="1"/>
      <c r="W37" s="1"/>
      <c r="Y37" s="19"/>
      <c r="Z37" s="19"/>
      <c r="AA37" s="20"/>
    </row>
    <row r="38" spans="2:27" ht="15" customHeight="1" x14ac:dyDescent="0.2">
      <c r="B38" s="137"/>
      <c r="C38" s="217" t="s">
        <v>161</v>
      </c>
      <c r="D38" s="217"/>
      <c r="E38" s="217"/>
      <c r="F38" s="217"/>
      <c r="G38" s="217"/>
      <c r="H38" s="217"/>
      <c r="I38" s="8"/>
      <c r="J38" s="109"/>
      <c r="K38" s="1"/>
      <c r="L38" s="1"/>
      <c r="M38" s="1"/>
      <c r="N38" s="1"/>
      <c r="O38" s="1"/>
      <c r="P38" s="1"/>
      <c r="Q38" s="1"/>
      <c r="R38" s="1"/>
      <c r="S38" s="1"/>
      <c r="T38" s="1"/>
      <c r="U38" s="1"/>
      <c r="V38" s="1"/>
      <c r="W38" s="1"/>
      <c r="Y38" s="19"/>
      <c r="Z38" s="19"/>
      <c r="AA38" s="20"/>
    </row>
    <row r="39" spans="2:27" ht="37.5" customHeight="1" x14ac:dyDescent="0.2">
      <c r="B39" s="137"/>
      <c r="C39" s="35" t="s">
        <v>74</v>
      </c>
      <c r="D39" s="35" t="s">
        <v>75</v>
      </c>
      <c r="E39" s="257" t="s">
        <v>92</v>
      </c>
      <c r="F39" s="258"/>
      <c r="G39" s="35" t="s">
        <v>94</v>
      </c>
      <c r="H39" s="35" t="s">
        <v>76</v>
      </c>
      <c r="I39" s="8"/>
      <c r="J39" s="109"/>
      <c r="K39" s="1"/>
      <c r="L39" s="1"/>
      <c r="M39" s="1"/>
      <c r="N39" s="1"/>
      <c r="O39" s="1"/>
      <c r="P39" s="1"/>
      <c r="Q39" s="1"/>
      <c r="R39" s="1"/>
      <c r="S39" s="1"/>
      <c r="T39" s="1"/>
      <c r="U39" s="1"/>
      <c r="V39" s="1"/>
      <c r="W39" s="1"/>
      <c r="Y39" s="19"/>
      <c r="Z39" s="19"/>
      <c r="AA39" s="20"/>
    </row>
    <row r="40" spans="2:27" ht="15" x14ac:dyDescent="0.2">
      <c r="B40" s="137">
        <v>30</v>
      </c>
      <c r="C40" s="77"/>
      <c r="D40" s="30"/>
      <c r="E40" s="250"/>
      <c r="F40" s="251"/>
      <c r="G40" s="104"/>
      <c r="H40" s="40">
        <f>+(G40+E40)*D40</f>
        <v>0</v>
      </c>
      <c r="I40" s="8"/>
      <c r="J40" s="109"/>
      <c r="K40" s="1"/>
      <c r="L40" s="1"/>
      <c r="M40" s="1"/>
      <c r="N40" s="1"/>
      <c r="O40" s="1"/>
      <c r="P40" s="1"/>
      <c r="Q40" s="1"/>
      <c r="R40" s="1"/>
      <c r="S40" s="1"/>
      <c r="T40" s="1"/>
      <c r="U40" s="1"/>
      <c r="V40" s="1"/>
      <c r="W40" s="1"/>
      <c r="Y40" s="19"/>
      <c r="Z40" s="19"/>
      <c r="AA40" s="20"/>
    </row>
    <row r="41" spans="2:27" ht="15" x14ac:dyDescent="0.2">
      <c r="B41" s="137">
        <v>31</v>
      </c>
      <c r="C41" s="77"/>
      <c r="D41" s="30"/>
      <c r="E41" s="255"/>
      <c r="F41" s="256"/>
      <c r="G41" s="104"/>
      <c r="H41" s="40">
        <f>+(G41+E41)*D41</f>
        <v>0</v>
      </c>
      <c r="I41" s="8"/>
      <c r="J41" s="109"/>
      <c r="K41" s="1"/>
      <c r="L41" s="1"/>
      <c r="M41" s="1"/>
      <c r="N41" s="1"/>
      <c r="O41" s="1"/>
      <c r="P41" s="1"/>
      <c r="Q41" s="1"/>
      <c r="R41" s="1"/>
      <c r="S41" s="1"/>
      <c r="T41" s="1"/>
      <c r="U41" s="1"/>
      <c r="V41" s="1"/>
      <c r="W41" s="1"/>
      <c r="Y41" s="19"/>
      <c r="Z41" s="19"/>
      <c r="AA41" s="20"/>
    </row>
    <row r="42" spans="2:27" ht="15" x14ac:dyDescent="0.2">
      <c r="B42" s="137">
        <v>32</v>
      </c>
      <c r="C42" s="77"/>
      <c r="D42" s="30"/>
      <c r="E42" s="250"/>
      <c r="F42" s="251"/>
      <c r="G42" s="104"/>
      <c r="H42" s="40">
        <f>+(G42+E42)*D42</f>
        <v>0</v>
      </c>
      <c r="I42" s="8"/>
      <c r="J42" s="109"/>
      <c r="K42" s="1"/>
      <c r="L42" s="1"/>
      <c r="M42" s="1"/>
      <c r="N42" s="1"/>
      <c r="O42" s="1"/>
      <c r="P42" s="1"/>
      <c r="Q42" s="1"/>
      <c r="R42" s="1"/>
      <c r="S42" s="1"/>
      <c r="T42" s="1"/>
      <c r="U42" s="1"/>
      <c r="V42" s="1"/>
      <c r="W42" s="1"/>
      <c r="Y42" s="19"/>
      <c r="Z42" s="19"/>
      <c r="AA42" s="20"/>
    </row>
    <row r="43" spans="2:27" ht="15" x14ac:dyDescent="0.2">
      <c r="B43" s="137">
        <v>33</v>
      </c>
      <c r="C43" s="77"/>
      <c r="D43" s="30"/>
      <c r="E43" s="250"/>
      <c r="F43" s="251"/>
      <c r="G43" s="104"/>
      <c r="H43" s="40">
        <f>+(G43+E43)*D43</f>
        <v>0</v>
      </c>
      <c r="I43" s="8"/>
      <c r="J43" s="109"/>
      <c r="K43" s="1"/>
      <c r="L43" s="1"/>
      <c r="M43" s="1"/>
      <c r="N43" s="1"/>
      <c r="O43" s="1"/>
      <c r="P43" s="1"/>
      <c r="Q43" s="1"/>
      <c r="R43" s="1"/>
      <c r="S43" s="1"/>
      <c r="T43" s="1"/>
      <c r="U43" s="1"/>
      <c r="V43" s="1"/>
      <c r="W43" s="1"/>
      <c r="Y43" s="19"/>
      <c r="Z43" s="19"/>
      <c r="AA43" s="20"/>
    </row>
    <row r="44" spans="2:27" ht="15" x14ac:dyDescent="0.2">
      <c r="B44" s="137">
        <v>34</v>
      </c>
      <c r="C44" s="77"/>
      <c r="D44" s="30"/>
      <c r="E44" s="250"/>
      <c r="F44" s="251"/>
      <c r="G44" s="104"/>
      <c r="H44" s="40">
        <f>+(G44+E44)*D44</f>
        <v>0</v>
      </c>
      <c r="I44" s="8"/>
      <c r="J44" s="109"/>
      <c r="K44" s="1"/>
      <c r="L44" s="1"/>
      <c r="M44" s="1"/>
      <c r="N44" s="1"/>
      <c r="O44" s="1"/>
      <c r="P44" s="1"/>
      <c r="Q44" s="1"/>
      <c r="R44" s="1"/>
      <c r="S44" s="1"/>
      <c r="T44" s="1"/>
      <c r="U44" s="1"/>
      <c r="V44" s="1"/>
      <c r="W44" s="1"/>
      <c r="Y44" s="19"/>
      <c r="Z44" s="19"/>
      <c r="AA44" s="20"/>
    </row>
    <row r="45" spans="2:27" ht="15" x14ac:dyDescent="0.2">
      <c r="B45" s="137">
        <v>35</v>
      </c>
      <c r="C45" s="206" t="s">
        <v>77</v>
      </c>
      <c r="D45" s="260"/>
      <c r="E45" s="46"/>
      <c r="F45" s="46"/>
      <c r="G45" s="47"/>
      <c r="H45" s="48">
        <f>+H44+H43+H42+H41+H40</f>
        <v>0</v>
      </c>
      <c r="I45" s="8"/>
      <c r="J45" s="109"/>
      <c r="K45" s="1"/>
      <c r="L45" s="1"/>
      <c r="M45" s="1"/>
      <c r="N45" s="1"/>
      <c r="O45" s="1"/>
      <c r="P45" s="1"/>
      <c r="Q45" s="1"/>
      <c r="R45" s="1"/>
      <c r="S45" s="1"/>
      <c r="T45" s="1"/>
      <c r="U45" s="1"/>
      <c r="V45" s="1"/>
      <c r="W45" s="1"/>
      <c r="Y45" s="19"/>
      <c r="Z45" s="19"/>
      <c r="AA45" s="20"/>
    </row>
    <row r="46" spans="2:27" ht="15" customHeight="1" x14ac:dyDescent="0.2">
      <c r="B46" s="137">
        <v>36</v>
      </c>
      <c r="C46" s="204" t="s">
        <v>93</v>
      </c>
      <c r="D46" s="261"/>
      <c r="E46" s="261"/>
      <c r="F46" s="262"/>
      <c r="G46" s="49"/>
      <c r="H46" s="50">
        <f>+H45+H37</f>
        <v>0</v>
      </c>
      <c r="I46" s="8"/>
      <c r="J46" s="109"/>
      <c r="K46" s="39"/>
      <c r="L46" s="39"/>
      <c r="M46" s="39"/>
      <c r="N46" s="39"/>
      <c r="O46" s="39"/>
      <c r="P46" s="39"/>
      <c r="Q46" s="39"/>
      <c r="R46" s="1"/>
      <c r="S46" s="1"/>
      <c r="T46" s="1"/>
      <c r="U46" s="1"/>
      <c r="V46" s="1"/>
      <c r="W46" s="1"/>
      <c r="Y46" s="19"/>
      <c r="Z46" s="19"/>
      <c r="AA46" s="20"/>
    </row>
    <row r="47" spans="2:27" ht="15" customHeight="1" x14ac:dyDescent="0.2">
      <c r="B47" s="137">
        <v>37</v>
      </c>
      <c r="C47" s="204" t="s">
        <v>169</v>
      </c>
      <c r="D47" s="261"/>
      <c r="E47" s="261"/>
      <c r="F47" s="261"/>
      <c r="G47" s="262"/>
      <c r="H47" s="51" t="e">
        <f>+H45/H46</f>
        <v>#DIV/0!</v>
      </c>
      <c r="I47" s="8"/>
      <c r="J47" s="109"/>
      <c r="K47" s="39"/>
      <c r="L47" s="39"/>
      <c r="M47" s="39"/>
      <c r="N47" s="39"/>
      <c r="O47" s="39"/>
      <c r="P47" s="39"/>
      <c r="Q47" s="39"/>
      <c r="R47" s="1"/>
      <c r="S47" s="1"/>
      <c r="T47" s="1"/>
      <c r="U47" s="1"/>
      <c r="V47" s="1"/>
      <c r="W47" s="1"/>
      <c r="Y47" s="19"/>
      <c r="Z47" s="19"/>
      <c r="AA47" s="20"/>
    </row>
    <row r="48" spans="2:27" ht="7.5" customHeight="1" x14ac:dyDescent="0.2">
      <c r="B48" s="137"/>
      <c r="C48" s="263"/>
      <c r="D48" s="263"/>
      <c r="E48" s="263"/>
      <c r="F48" s="78"/>
      <c r="G48" s="106"/>
      <c r="H48" s="106"/>
      <c r="I48" s="8"/>
      <c r="J48" s="109"/>
      <c r="K48" s="1"/>
      <c r="L48" s="1"/>
      <c r="M48" s="1"/>
      <c r="N48" s="1"/>
      <c r="O48" s="1"/>
      <c r="P48" s="1"/>
      <c r="Q48" s="1"/>
      <c r="R48" s="1"/>
      <c r="S48" s="1"/>
      <c r="T48" s="1"/>
      <c r="U48" s="1"/>
      <c r="V48" s="1"/>
      <c r="W48" s="1"/>
    </row>
    <row r="49" spans="2:23" ht="18" customHeight="1" x14ac:dyDescent="0.2">
      <c r="B49" s="137">
        <v>38</v>
      </c>
      <c r="C49" s="252" t="s">
        <v>139</v>
      </c>
      <c r="D49" s="253"/>
      <c r="E49" s="254"/>
      <c r="F49" s="52"/>
      <c r="G49" s="49"/>
      <c r="H49" s="53">
        <f>+G29*590/1000</f>
        <v>0</v>
      </c>
      <c r="I49" s="8"/>
      <c r="J49" s="109"/>
      <c r="K49" s="1"/>
      <c r="L49" s="1"/>
      <c r="M49" s="1"/>
      <c r="N49" s="1"/>
      <c r="O49" s="1"/>
      <c r="P49" s="1"/>
      <c r="Q49" s="1"/>
      <c r="R49" s="1"/>
      <c r="S49" s="1"/>
      <c r="T49" s="1"/>
      <c r="U49" s="1"/>
      <c r="V49" s="1"/>
      <c r="W49" s="1"/>
    </row>
    <row r="50" spans="2:23" ht="18" customHeight="1" x14ac:dyDescent="0.2">
      <c r="B50" s="137">
        <v>39</v>
      </c>
      <c r="C50" s="252" t="s">
        <v>16</v>
      </c>
      <c r="D50" s="253"/>
      <c r="E50" s="254"/>
      <c r="F50" s="52"/>
      <c r="G50" s="49"/>
      <c r="H50" s="54">
        <v>20</v>
      </c>
      <c r="I50" s="8"/>
      <c r="J50" s="109"/>
      <c r="K50" s="1"/>
      <c r="L50" s="1"/>
      <c r="M50" s="1"/>
      <c r="N50" s="1"/>
      <c r="O50" s="1"/>
      <c r="P50" s="1"/>
      <c r="Q50" s="1"/>
      <c r="R50" s="1"/>
      <c r="S50" s="1"/>
      <c r="T50" s="1"/>
      <c r="U50" s="1"/>
      <c r="V50" s="1"/>
      <c r="W50" s="1"/>
    </row>
    <row r="51" spans="2:23" ht="18" customHeight="1" x14ac:dyDescent="0.2">
      <c r="B51" s="137">
        <v>40</v>
      </c>
      <c r="C51" s="252" t="s">
        <v>140</v>
      </c>
      <c r="D51" s="253"/>
      <c r="E51" s="254"/>
      <c r="F51" s="52"/>
      <c r="G51" s="49"/>
      <c r="H51" s="84">
        <f>+H49*H50/1000</f>
        <v>0</v>
      </c>
      <c r="I51" s="8"/>
      <c r="J51" s="109"/>
      <c r="K51" s="1"/>
      <c r="L51" s="1"/>
      <c r="M51" s="1"/>
      <c r="N51" s="1"/>
      <c r="O51" s="1"/>
      <c r="P51" s="1"/>
      <c r="Q51" s="1"/>
      <c r="R51" s="1"/>
      <c r="S51" s="1"/>
      <c r="T51" s="1"/>
      <c r="U51" s="1"/>
      <c r="V51" s="1"/>
      <c r="W51" s="1"/>
    </row>
    <row r="52" spans="2:23" ht="18" customHeight="1" x14ac:dyDescent="0.2">
      <c r="B52" s="137">
        <v>41</v>
      </c>
      <c r="C52" s="252" t="s">
        <v>54</v>
      </c>
      <c r="D52" s="253"/>
      <c r="E52" s="254"/>
      <c r="F52" s="52"/>
      <c r="G52" s="49"/>
      <c r="H52" s="85" t="e">
        <f>+(H46*förderquote)/H51</f>
        <v>#DIV/0!</v>
      </c>
      <c r="I52" s="8"/>
      <c r="J52" s="109"/>
      <c r="K52" s="1"/>
      <c r="L52" s="1"/>
      <c r="M52" s="1"/>
      <c r="N52" s="1"/>
      <c r="O52" s="1"/>
      <c r="P52" s="1"/>
      <c r="Q52" s="1"/>
      <c r="R52" s="1"/>
      <c r="S52" s="1"/>
      <c r="T52" s="1"/>
      <c r="U52" s="1"/>
      <c r="V52" s="1"/>
      <c r="W52" s="1"/>
    </row>
    <row r="53" spans="2:23" ht="18" customHeight="1" x14ac:dyDescent="0.2">
      <c r="B53" s="137">
        <v>42</v>
      </c>
      <c r="C53" s="252" t="s">
        <v>78</v>
      </c>
      <c r="D53" s="253"/>
      <c r="E53" s="254"/>
      <c r="F53" s="52"/>
      <c r="G53" s="49"/>
      <c r="H53" s="86" t="e">
        <f>+H46/(G29*0.23)</f>
        <v>#DIV/0!</v>
      </c>
      <c r="I53" s="8"/>
      <c r="J53" s="109"/>
      <c r="K53" s="1"/>
      <c r="L53" s="1"/>
      <c r="M53" s="1"/>
      <c r="N53" s="1"/>
      <c r="O53" s="1"/>
      <c r="P53" s="1"/>
      <c r="Q53" s="1"/>
      <c r="R53" s="1"/>
      <c r="S53" s="1"/>
      <c r="T53" s="1"/>
      <c r="U53" s="1"/>
      <c r="V53" s="1"/>
      <c r="W53" s="1"/>
    </row>
    <row r="54" spans="2:23" ht="36" customHeight="1" x14ac:dyDescent="0.2">
      <c r="B54" s="137">
        <v>43</v>
      </c>
      <c r="C54" s="264" t="s">
        <v>13</v>
      </c>
      <c r="D54" s="265"/>
      <c r="E54" s="266"/>
      <c r="F54" s="8"/>
      <c r="G54" s="191"/>
      <c r="H54" s="192"/>
      <c r="I54" s="8"/>
      <c r="J54" s="109"/>
      <c r="K54" s="1"/>
      <c r="L54" s="1"/>
      <c r="M54" s="1"/>
      <c r="N54" s="1"/>
      <c r="O54" s="1"/>
      <c r="P54" s="1"/>
      <c r="Q54" s="1"/>
      <c r="R54" s="1"/>
      <c r="S54" s="1"/>
      <c r="T54" s="1"/>
      <c r="U54" s="1"/>
      <c r="V54" s="1"/>
      <c r="W54" s="1"/>
    </row>
    <row r="55" spans="2:23" ht="9" customHeight="1" x14ac:dyDescent="0.2">
      <c r="B55" s="137"/>
      <c r="C55" s="17"/>
      <c r="D55" s="17"/>
      <c r="E55" s="105"/>
      <c r="F55" s="8"/>
      <c r="G55" s="8"/>
      <c r="H55" s="8"/>
      <c r="I55" s="8"/>
      <c r="J55" s="109"/>
      <c r="K55" s="1"/>
      <c r="L55" s="1"/>
      <c r="M55" s="1"/>
      <c r="N55" s="1"/>
      <c r="O55" s="1"/>
      <c r="P55" s="1"/>
      <c r="Q55" s="1"/>
      <c r="R55" s="1"/>
      <c r="S55" s="1"/>
      <c r="T55" s="1"/>
      <c r="U55" s="1"/>
      <c r="V55" s="1"/>
      <c r="W55" s="1"/>
    </row>
    <row r="56" spans="2:23" ht="12.75" customHeight="1" x14ac:dyDescent="0.2">
      <c r="B56" s="137" t="s">
        <v>17</v>
      </c>
      <c r="C56" s="193" t="s">
        <v>113</v>
      </c>
      <c r="D56" s="193"/>
      <c r="E56" s="193"/>
      <c r="F56" s="193"/>
      <c r="G56" s="193"/>
      <c r="H56" s="193"/>
      <c r="I56" s="17"/>
      <c r="J56" s="110"/>
    </row>
    <row r="57" spans="2:23" ht="12.75" customHeight="1" x14ac:dyDescent="0.2">
      <c r="B57" s="137" t="s">
        <v>18</v>
      </c>
      <c r="C57" s="189" t="s">
        <v>51</v>
      </c>
      <c r="D57" s="189"/>
      <c r="E57" s="189"/>
      <c r="F57" s="189"/>
      <c r="G57" s="189"/>
      <c r="H57" s="189"/>
      <c r="I57" s="17"/>
      <c r="J57" s="110"/>
    </row>
    <row r="58" spans="2:23" ht="12.75" customHeight="1" x14ac:dyDescent="0.2">
      <c r="B58" s="137" t="s">
        <v>27</v>
      </c>
      <c r="C58" s="201" t="s">
        <v>52</v>
      </c>
      <c r="D58" s="201"/>
      <c r="E58" s="201"/>
      <c r="F58" s="17"/>
      <c r="G58" s="17"/>
      <c r="H58" s="17"/>
      <c r="I58" s="17"/>
      <c r="J58" s="110"/>
    </row>
    <row r="59" spans="2:23" ht="12.75" customHeight="1" x14ac:dyDescent="0.2">
      <c r="B59" s="137" t="s">
        <v>53</v>
      </c>
      <c r="C59" s="193" t="s">
        <v>114</v>
      </c>
      <c r="D59" s="193"/>
      <c r="E59" s="193"/>
      <c r="F59" s="193"/>
      <c r="G59" s="193"/>
      <c r="H59" s="193"/>
      <c r="I59" s="17"/>
      <c r="J59" s="110"/>
    </row>
    <row r="60" spans="2:23" ht="12.75" customHeight="1" x14ac:dyDescent="0.2">
      <c r="B60" s="137" t="s">
        <v>57</v>
      </c>
      <c r="C60" s="197" t="s">
        <v>168</v>
      </c>
      <c r="D60" s="197"/>
      <c r="E60" s="197"/>
      <c r="F60" s="103"/>
      <c r="G60" s="103"/>
      <c r="H60" s="184" t="s">
        <v>129</v>
      </c>
      <c r="I60" s="184"/>
      <c r="J60" s="110"/>
    </row>
    <row r="61" spans="2:23" ht="12.75" customHeight="1" x14ac:dyDescent="0.2">
      <c r="B61" s="137"/>
      <c r="C61" s="17"/>
      <c r="D61" s="17"/>
      <c r="E61" s="17"/>
      <c r="F61" s="17"/>
      <c r="G61" s="17"/>
      <c r="H61" s="184"/>
      <c r="I61" s="184"/>
      <c r="J61" s="110"/>
    </row>
    <row r="62" spans="2:23" x14ac:dyDescent="0.2">
      <c r="B62" s="137"/>
      <c r="C62" s="17"/>
      <c r="D62" s="17"/>
      <c r="E62" s="17"/>
      <c r="F62" s="17"/>
      <c r="G62" s="17"/>
      <c r="H62" s="17"/>
      <c r="I62" s="17"/>
      <c r="J62" s="110"/>
    </row>
  </sheetData>
  <sheetProtection password="D9E5" sheet="1" objects="1" scenarios="1" selectLockedCells="1"/>
  <mergeCells count="66">
    <mergeCell ref="C60:E60"/>
    <mergeCell ref="H60:I61"/>
    <mergeCell ref="C53:E53"/>
    <mergeCell ref="C54:E54"/>
    <mergeCell ref="G54:H54"/>
    <mergeCell ref="C57:H57"/>
    <mergeCell ref="C58:E58"/>
    <mergeCell ref="C59:H59"/>
    <mergeCell ref="C37:D37"/>
    <mergeCell ref="C56:H56"/>
    <mergeCell ref="C45:D45"/>
    <mergeCell ref="C46:F46"/>
    <mergeCell ref="C47:G47"/>
    <mergeCell ref="C48:E48"/>
    <mergeCell ref="C49:E49"/>
    <mergeCell ref="C50:E50"/>
    <mergeCell ref="C51:E51"/>
    <mergeCell ref="C52:E52"/>
    <mergeCell ref="E39:F39"/>
    <mergeCell ref="E40:F40"/>
    <mergeCell ref="E41:F41"/>
    <mergeCell ref="E42:F42"/>
    <mergeCell ref="E43:F43"/>
    <mergeCell ref="C38:H38"/>
    <mergeCell ref="H28:I28"/>
    <mergeCell ref="C29:E29"/>
    <mergeCell ref="H29:I29"/>
    <mergeCell ref="C30:H30"/>
    <mergeCell ref="E31:F31"/>
    <mergeCell ref="E44:F44"/>
    <mergeCell ref="E33:F33"/>
    <mergeCell ref="E34:F34"/>
    <mergeCell ref="E35:F35"/>
    <mergeCell ref="E36:F36"/>
    <mergeCell ref="C21:E21"/>
    <mergeCell ref="E32:F32"/>
    <mergeCell ref="C28:E28"/>
    <mergeCell ref="C24:E24"/>
    <mergeCell ref="C25:E25"/>
    <mergeCell ref="C26:E26"/>
    <mergeCell ref="C27:E27"/>
    <mergeCell ref="C23:E23"/>
    <mergeCell ref="C8:E8"/>
    <mergeCell ref="G8:I8"/>
    <mergeCell ref="H9:I9"/>
    <mergeCell ref="C22:E22"/>
    <mergeCell ref="C11:E11"/>
    <mergeCell ref="C12:E12"/>
    <mergeCell ref="C13:E13"/>
    <mergeCell ref="C14:E14"/>
    <mergeCell ref="C15:E15"/>
    <mergeCell ref="C16:E16"/>
    <mergeCell ref="H22:I22"/>
    <mergeCell ref="C10:E10"/>
    <mergeCell ref="C17:E17"/>
    <mergeCell ref="C18:E18"/>
    <mergeCell ref="C19:E19"/>
    <mergeCell ref="C20:E20"/>
    <mergeCell ref="C7:E7"/>
    <mergeCell ref="G7:I7"/>
    <mergeCell ref="C2:I2"/>
    <mergeCell ref="C3:I3"/>
    <mergeCell ref="C5:E5"/>
    <mergeCell ref="G5:I5"/>
    <mergeCell ref="C6:E6"/>
    <mergeCell ref="G6:I6"/>
  </mergeCells>
  <dataValidations count="2">
    <dataValidation type="list" errorStyle="warning" allowBlank="1" showInputMessage="1" showErrorMessage="1" promptTitle="Bitte auswählen" prompt="Bitte geben Sie hier den geplanten Regelungstyp an" sqref="H14:I14">
      <formula1>Steuerungsdropdown</formula1>
    </dataValidation>
    <dataValidation type="list" errorStyle="warning" allowBlank="1" showInputMessage="1" showErrorMessage="1" promptTitle="Bitte auswählen" prompt="Bitte wählen sie hier den vorhandenen Regelungstyp aus" sqref="G14">
      <formula1>Steuerungsdropdown</formula1>
    </dataValidation>
  </dataValidations>
  <hyperlinks>
    <hyperlink ref="C57" location="Hinweise!A1" display="Informationen zu Volllaststunden in Abhängigkeit zum Raum finden Sie im Tabellenblatt Hinweise"/>
  </hyperlinks>
  <pageMargins left="0.39370078740157483" right="0.39370078740157483" top="0.39370078740157483" bottom="0.39370078740157483" header="0.51181102362204722" footer="0.51181102362204722"/>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B1:AE62"/>
  <sheetViews>
    <sheetView showGridLines="0" view="pageBreakPreview" zoomScaleNormal="100" workbookViewId="0">
      <selection activeCell="G6" sqref="G6:I6"/>
    </sheetView>
  </sheetViews>
  <sheetFormatPr baseColWidth="10" defaultRowHeight="12.75" x14ac:dyDescent="0.2"/>
  <cols>
    <col min="1" max="1" width="2.5703125" customWidth="1"/>
    <col min="2" max="2" width="2.85546875" customWidth="1"/>
    <col min="3" max="3" width="25.42578125" customWidth="1"/>
    <col min="4" max="4" width="8.42578125" customWidth="1"/>
    <col min="5" max="5" width="23.28515625" customWidth="1"/>
    <col min="6" max="6" width="2.28515625" customWidth="1"/>
    <col min="7" max="8" width="20.7109375" customWidth="1"/>
    <col min="9" max="9" width="20.7109375" style="110" customWidth="1"/>
    <col min="10" max="10" width="1.7109375" customWidth="1"/>
    <col min="11" max="23" width="10.28515625" customWidth="1"/>
    <col min="24" max="24" width="9.140625" style="15" customWidth="1"/>
    <col min="25" max="25" width="11" customWidth="1"/>
    <col min="26" max="26" width="5.7109375" customWidth="1"/>
    <col min="27" max="27" width="6.140625" customWidth="1"/>
  </cols>
  <sheetData>
    <row r="1" spans="2:31" x14ac:dyDescent="0.2">
      <c r="E1" s="5"/>
    </row>
    <row r="2" spans="2:31" ht="23.25" x14ac:dyDescent="0.4">
      <c r="B2" s="137"/>
      <c r="C2" s="226" t="s">
        <v>143</v>
      </c>
      <c r="D2" s="226"/>
      <c r="E2" s="226"/>
      <c r="F2" s="226"/>
      <c r="G2" s="226"/>
      <c r="H2" s="226"/>
      <c r="I2" s="226"/>
      <c r="J2" s="109"/>
      <c r="K2" s="1"/>
      <c r="L2" s="1"/>
      <c r="M2" s="1"/>
      <c r="N2" s="1"/>
      <c r="O2" s="1"/>
      <c r="P2" s="1"/>
      <c r="Q2" s="1"/>
      <c r="R2" s="1"/>
      <c r="S2" s="1"/>
      <c r="T2" s="1"/>
      <c r="U2" s="1"/>
      <c r="V2" s="1"/>
      <c r="W2" s="1"/>
      <c r="X2" s="4"/>
    </row>
    <row r="3" spans="2:31" ht="15" customHeight="1" x14ac:dyDescent="0.2">
      <c r="B3" s="137"/>
      <c r="C3" s="227" t="s">
        <v>60</v>
      </c>
      <c r="D3" s="227"/>
      <c r="E3" s="227"/>
      <c r="F3" s="227"/>
      <c r="G3" s="227"/>
      <c r="H3" s="227"/>
      <c r="I3" s="227"/>
      <c r="J3" s="109"/>
      <c r="K3" s="1"/>
      <c r="L3" s="1"/>
      <c r="M3" s="1"/>
      <c r="N3" s="1"/>
      <c r="O3" s="1"/>
      <c r="P3" s="1"/>
      <c r="Q3" s="1"/>
      <c r="R3" s="1"/>
      <c r="S3" s="1"/>
      <c r="T3" s="1"/>
      <c r="U3" s="1"/>
      <c r="V3" s="1"/>
      <c r="W3" s="1"/>
    </row>
    <row r="4" spans="2:31" ht="6.75" customHeight="1" x14ac:dyDescent="0.2">
      <c r="B4" s="137"/>
      <c r="C4" s="17"/>
      <c r="D4" s="17"/>
      <c r="E4" s="7"/>
      <c r="F4" s="8"/>
      <c r="G4" s="8"/>
      <c r="H4" s="8"/>
      <c r="I4" s="8"/>
      <c r="J4" s="109"/>
      <c r="K4" s="1"/>
      <c r="L4" s="1"/>
      <c r="M4" s="1"/>
      <c r="N4" s="1"/>
      <c r="O4" s="1"/>
      <c r="P4" s="1"/>
      <c r="Q4" s="1"/>
      <c r="R4" s="1"/>
      <c r="S4" s="1"/>
      <c r="T4" s="1"/>
      <c r="U4" s="1"/>
      <c r="V4" s="1"/>
      <c r="W4" s="1"/>
    </row>
    <row r="5" spans="2:31" ht="18" customHeight="1" x14ac:dyDescent="0.2">
      <c r="B5" s="137">
        <v>1</v>
      </c>
      <c r="C5" s="239" t="s">
        <v>6</v>
      </c>
      <c r="D5" s="240"/>
      <c r="E5" s="241"/>
      <c r="F5" s="8"/>
      <c r="G5" s="233">
        <f>+BASISFORMULAR!F5</f>
        <v>0</v>
      </c>
      <c r="H5" s="234"/>
      <c r="I5" s="235"/>
      <c r="J5" s="109"/>
      <c r="K5" s="1"/>
      <c r="L5" s="1"/>
      <c r="M5" s="1"/>
      <c r="N5" s="1"/>
      <c r="O5" s="1"/>
      <c r="P5" s="1"/>
      <c r="Q5" s="1"/>
      <c r="R5" s="1"/>
      <c r="S5" s="1"/>
      <c r="T5" s="1"/>
      <c r="U5" s="1"/>
      <c r="V5" s="1"/>
      <c r="W5" s="1"/>
      <c r="Y5" s="118"/>
      <c r="Z5" s="118"/>
      <c r="AA5" s="118"/>
      <c r="AB5" s="118"/>
      <c r="AC5" s="118"/>
      <c r="AD5" s="118"/>
      <c r="AE5" s="118"/>
    </row>
    <row r="6" spans="2:31" ht="18" customHeight="1" x14ac:dyDescent="0.2">
      <c r="B6" s="137">
        <v>2</v>
      </c>
      <c r="C6" s="239" t="s">
        <v>62</v>
      </c>
      <c r="D6" s="240"/>
      <c r="E6" s="241"/>
      <c r="F6" s="8"/>
      <c r="G6" s="230"/>
      <c r="H6" s="231"/>
      <c r="I6" s="232"/>
      <c r="J6" s="109"/>
      <c r="K6" s="1"/>
      <c r="L6" s="1"/>
      <c r="M6" s="1"/>
      <c r="N6" s="1"/>
      <c r="O6" s="1"/>
      <c r="P6" s="1"/>
      <c r="Q6" s="1"/>
      <c r="R6" s="1"/>
      <c r="S6" s="1"/>
      <c r="T6" s="1"/>
      <c r="U6" s="1"/>
      <c r="V6" s="1"/>
      <c r="W6" s="1"/>
      <c r="Y6" s="118"/>
      <c r="Z6" s="118"/>
      <c r="AA6" s="118"/>
      <c r="AB6" s="118"/>
      <c r="AC6" s="118"/>
      <c r="AD6" s="118"/>
      <c r="AE6" s="118"/>
    </row>
    <row r="7" spans="2:31" ht="18" customHeight="1" x14ac:dyDescent="0.2">
      <c r="B7" s="137">
        <v>3</v>
      </c>
      <c r="C7" s="236" t="s">
        <v>71</v>
      </c>
      <c r="D7" s="237"/>
      <c r="E7" s="238"/>
      <c r="F7" s="8"/>
      <c r="G7" s="230"/>
      <c r="H7" s="231"/>
      <c r="I7" s="232"/>
      <c r="J7" s="109"/>
      <c r="K7" s="1"/>
      <c r="L7" s="1"/>
      <c r="M7" s="1"/>
      <c r="N7" s="1"/>
      <c r="O7" s="1"/>
      <c r="P7" s="1"/>
      <c r="Q7" s="1"/>
      <c r="R7" s="1"/>
      <c r="S7" s="1"/>
      <c r="T7" s="1"/>
      <c r="U7" s="1"/>
      <c r="V7" s="1"/>
      <c r="W7" s="1"/>
      <c r="Y7" s="118"/>
      <c r="Z7" s="118"/>
      <c r="AA7" s="118"/>
      <c r="AB7" s="118"/>
      <c r="AC7" s="118"/>
      <c r="AD7" s="118"/>
      <c r="AE7" s="118"/>
    </row>
    <row r="8" spans="2:31" ht="18" customHeight="1" x14ac:dyDescent="0.2">
      <c r="B8" s="137">
        <v>4</v>
      </c>
      <c r="C8" s="239" t="s">
        <v>72</v>
      </c>
      <c r="D8" s="240"/>
      <c r="E8" s="241"/>
      <c r="F8" s="8"/>
      <c r="G8" s="230"/>
      <c r="H8" s="231"/>
      <c r="I8" s="232"/>
      <c r="J8" s="109"/>
      <c r="K8" s="1"/>
      <c r="L8" s="1"/>
      <c r="M8" s="1"/>
      <c r="N8" s="1"/>
      <c r="O8" s="1"/>
      <c r="P8" s="1"/>
      <c r="Q8" s="1"/>
      <c r="R8" s="1"/>
      <c r="S8" s="1"/>
      <c r="T8" s="1"/>
      <c r="U8" s="1"/>
      <c r="V8" s="1"/>
      <c r="W8" s="1"/>
      <c r="Y8" s="118"/>
      <c r="Z8" s="118"/>
      <c r="AA8" s="118"/>
      <c r="AB8" s="118"/>
      <c r="AC8" s="118"/>
      <c r="AD8" s="118"/>
      <c r="AE8" s="118"/>
    </row>
    <row r="9" spans="2:31" ht="14.25" customHeight="1" x14ac:dyDescent="0.25">
      <c r="B9" s="137"/>
      <c r="C9" s="17"/>
      <c r="D9" s="17"/>
      <c r="E9" s="34"/>
      <c r="F9" s="8"/>
      <c r="G9" s="42" t="s">
        <v>7</v>
      </c>
      <c r="H9" s="242" t="s">
        <v>8</v>
      </c>
      <c r="I9" s="243"/>
      <c r="J9" s="109"/>
      <c r="K9" s="1"/>
      <c r="L9" s="1"/>
      <c r="M9" s="1"/>
      <c r="N9" s="1"/>
      <c r="O9" s="1"/>
      <c r="P9" s="1"/>
      <c r="Q9" s="1"/>
      <c r="R9" s="1"/>
      <c r="S9" s="1"/>
      <c r="T9" s="1"/>
      <c r="U9" s="1"/>
      <c r="V9" s="1"/>
      <c r="W9" s="1"/>
      <c r="Y9" s="118"/>
      <c r="Z9" s="118"/>
      <c r="AA9" s="118"/>
      <c r="AB9" s="118"/>
      <c r="AC9" s="118"/>
      <c r="AD9" s="118"/>
      <c r="AE9" s="118"/>
    </row>
    <row r="10" spans="2:31" ht="30" x14ac:dyDescent="0.2">
      <c r="B10" s="137">
        <v>5</v>
      </c>
      <c r="C10" s="244" t="s">
        <v>14</v>
      </c>
      <c r="D10" s="245"/>
      <c r="E10" s="246"/>
      <c r="F10" s="8"/>
      <c r="G10" s="74"/>
      <c r="H10" s="107" t="s">
        <v>144</v>
      </c>
      <c r="I10" s="107" t="s">
        <v>145</v>
      </c>
      <c r="J10" s="109"/>
      <c r="K10" s="1"/>
      <c r="L10" s="1"/>
      <c r="M10" s="1"/>
      <c r="N10" s="1"/>
      <c r="O10" s="1"/>
      <c r="P10" s="1"/>
      <c r="Q10" s="1"/>
      <c r="R10" s="1"/>
      <c r="S10" s="1"/>
      <c r="T10" s="1"/>
      <c r="U10" s="1"/>
      <c r="V10" s="1"/>
      <c r="W10" s="1"/>
      <c r="Y10" s="118"/>
      <c r="Z10" s="118"/>
      <c r="AA10" s="118"/>
      <c r="AB10" s="118"/>
      <c r="AC10" s="118"/>
      <c r="AD10" s="118"/>
      <c r="AE10" s="118"/>
    </row>
    <row r="11" spans="2:31" ht="15" customHeight="1" x14ac:dyDescent="0.2">
      <c r="B11" s="137">
        <v>6</v>
      </c>
      <c r="C11" s="244" t="s">
        <v>9</v>
      </c>
      <c r="D11" s="245"/>
      <c r="E11" s="246"/>
      <c r="F11" s="8"/>
      <c r="G11" s="74"/>
      <c r="H11" s="74"/>
      <c r="I11" s="74"/>
      <c r="J11" s="109"/>
      <c r="K11" s="1"/>
      <c r="L11" s="1"/>
      <c r="M11" s="1"/>
      <c r="N11" s="1"/>
      <c r="O11" s="1"/>
      <c r="P11" s="1"/>
      <c r="Q11" s="1"/>
      <c r="R11" s="1"/>
      <c r="S11" s="1"/>
      <c r="T11" s="1"/>
      <c r="U11" s="1"/>
      <c r="V11" s="1"/>
      <c r="W11" s="1"/>
      <c r="Y11" s="118"/>
      <c r="Z11" s="118"/>
      <c r="AA11" s="118"/>
      <c r="AB11" s="118"/>
      <c r="AC11" s="118"/>
      <c r="AD11" s="118"/>
      <c r="AE11" s="118"/>
    </row>
    <row r="12" spans="2:31" ht="15" customHeight="1" x14ac:dyDescent="0.2">
      <c r="B12" s="137">
        <v>7</v>
      </c>
      <c r="C12" s="244" t="s">
        <v>10</v>
      </c>
      <c r="D12" s="245"/>
      <c r="E12" s="246"/>
      <c r="F12" s="8"/>
      <c r="G12" s="74"/>
      <c r="H12" s="74"/>
      <c r="I12" s="74"/>
      <c r="J12" s="109"/>
      <c r="K12" s="1"/>
      <c r="L12" s="1"/>
      <c r="M12" s="1"/>
      <c r="N12" s="1"/>
      <c r="O12" s="1"/>
      <c r="P12" s="1"/>
      <c r="Q12" s="1"/>
      <c r="R12" s="1"/>
      <c r="S12" s="1"/>
      <c r="T12" s="1"/>
      <c r="U12" s="1"/>
      <c r="V12" s="1"/>
      <c r="W12" s="1"/>
      <c r="Y12" s="113"/>
      <c r="Z12" s="113"/>
      <c r="AA12" s="113"/>
      <c r="AB12" s="118"/>
      <c r="AC12" s="118"/>
      <c r="AD12" s="118"/>
      <c r="AE12" s="118"/>
    </row>
    <row r="13" spans="2:31" ht="15" customHeight="1" x14ac:dyDescent="0.2">
      <c r="B13" s="137">
        <v>8</v>
      </c>
      <c r="C13" s="244" t="s">
        <v>11</v>
      </c>
      <c r="D13" s="245"/>
      <c r="E13" s="246"/>
      <c r="F13" s="8"/>
      <c r="G13" s="74"/>
      <c r="H13" s="74"/>
      <c r="I13" s="74"/>
      <c r="J13" s="109"/>
      <c r="K13" s="1"/>
      <c r="L13" s="1"/>
      <c r="M13" s="1"/>
      <c r="N13" s="1"/>
      <c r="O13" s="1"/>
      <c r="P13" s="1"/>
      <c r="Q13" s="1"/>
      <c r="R13" s="1"/>
      <c r="S13" s="1"/>
      <c r="T13" s="1"/>
      <c r="U13" s="1"/>
      <c r="V13" s="1"/>
      <c r="W13" s="1"/>
      <c r="Y13" s="113"/>
      <c r="Z13" s="113"/>
      <c r="AA13" s="113"/>
      <c r="AB13" s="118"/>
      <c r="AC13" s="118"/>
      <c r="AD13" s="118"/>
      <c r="AE13" s="118"/>
    </row>
    <row r="14" spans="2:31" ht="18" customHeight="1" x14ac:dyDescent="0.2">
      <c r="B14" s="137">
        <v>9</v>
      </c>
      <c r="C14" s="244" t="s">
        <v>63</v>
      </c>
      <c r="D14" s="245"/>
      <c r="E14" s="246"/>
      <c r="F14" s="8"/>
      <c r="G14" s="145" t="s">
        <v>141</v>
      </c>
      <c r="H14" s="145" t="s">
        <v>141</v>
      </c>
      <c r="I14" s="145" t="s">
        <v>141</v>
      </c>
      <c r="J14" s="109"/>
      <c r="K14" s="1"/>
      <c r="L14" s="1"/>
      <c r="M14" s="1"/>
      <c r="N14" s="1"/>
      <c r="O14" s="1"/>
      <c r="P14" s="1"/>
      <c r="Q14" s="1"/>
      <c r="R14" s="1"/>
      <c r="S14" s="1"/>
      <c r="T14" s="1"/>
      <c r="U14" s="1"/>
      <c r="V14" s="1"/>
      <c r="W14" s="1"/>
      <c r="X14" s="16"/>
      <c r="Y14" s="114"/>
      <c r="Z14" s="114"/>
      <c r="AA14" s="113"/>
      <c r="AB14" s="118"/>
      <c r="AC14" s="118"/>
      <c r="AD14" s="118"/>
      <c r="AE14" s="118"/>
    </row>
    <row r="15" spans="2:31" ht="15" customHeight="1" x14ac:dyDescent="0.2">
      <c r="B15" s="137">
        <v>10</v>
      </c>
      <c r="C15" s="247" t="s">
        <v>159</v>
      </c>
      <c r="D15" s="248"/>
      <c r="E15" s="249"/>
      <c r="F15" s="8"/>
      <c r="G15" s="29"/>
      <c r="H15" s="29"/>
      <c r="I15" s="29"/>
      <c r="J15" s="109"/>
      <c r="K15" s="1"/>
      <c r="L15" s="1"/>
      <c r="M15" s="1"/>
      <c r="N15" s="1"/>
      <c r="O15" s="1"/>
      <c r="P15" s="1"/>
      <c r="Q15" s="1"/>
      <c r="R15" s="1"/>
      <c r="S15" s="1"/>
      <c r="T15" s="1"/>
      <c r="U15" s="1"/>
      <c r="V15" s="1"/>
      <c r="W15" s="1"/>
      <c r="Y15" s="114"/>
      <c r="Z15" s="114"/>
      <c r="AA15" s="113"/>
      <c r="AB15" s="118"/>
      <c r="AC15" s="118"/>
      <c r="AD15" s="118"/>
      <c r="AE15" s="118"/>
    </row>
    <row r="16" spans="2:31" ht="15" customHeight="1" x14ac:dyDescent="0.2">
      <c r="B16" s="137">
        <v>11</v>
      </c>
      <c r="C16" s="244" t="s">
        <v>0</v>
      </c>
      <c r="D16" s="245"/>
      <c r="E16" s="246"/>
      <c r="F16" s="8"/>
      <c r="G16" s="29"/>
      <c r="H16" s="29"/>
      <c r="I16" s="29"/>
      <c r="J16" s="109"/>
      <c r="K16" s="1"/>
      <c r="L16" s="1"/>
      <c r="M16" s="1"/>
      <c r="N16" s="1"/>
      <c r="O16" s="1"/>
      <c r="P16" s="1"/>
      <c r="Q16" s="1"/>
      <c r="R16" s="1"/>
      <c r="S16" s="1"/>
      <c r="T16" s="1"/>
      <c r="U16" s="1"/>
      <c r="V16" s="1"/>
      <c r="W16" s="1"/>
      <c r="Y16" s="114"/>
      <c r="Z16" s="114"/>
      <c r="AA16" s="113"/>
      <c r="AB16" s="118"/>
      <c r="AC16" s="118"/>
      <c r="AD16" s="118"/>
      <c r="AE16" s="118"/>
    </row>
    <row r="17" spans="2:31" ht="17.25" customHeight="1" x14ac:dyDescent="0.2">
      <c r="B17" s="137"/>
      <c r="C17" s="217" t="s">
        <v>73</v>
      </c>
      <c r="D17" s="217"/>
      <c r="E17" s="217"/>
      <c r="F17" s="8"/>
      <c r="G17" s="108"/>
      <c r="H17" s="108"/>
      <c r="I17" s="108"/>
      <c r="J17" s="109"/>
      <c r="K17" s="1"/>
      <c r="L17" s="1"/>
      <c r="M17" s="1"/>
      <c r="N17" s="1"/>
      <c r="O17" s="1"/>
      <c r="P17" s="1"/>
      <c r="Q17" s="1"/>
      <c r="R17" s="1"/>
      <c r="S17" s="1"/>
      <c r="T17" s="1"/>
      <c r="U17" s="1"/>
      <c r="V17" s="1"/>
      <c r="W17" s="1"/>
      <c r="Y17" s="114"/>
      <c r="Z17" s="114"/>
      <c r="AA17" s="113"/>
      <c r="AB17" s="118"/>
      <c r="AC17" s="118"/>
      <c r="AD17" s="118"/>
      <c r="AE17" s="118"/>
    </row>
    <row r="18" spans="2:31" ht="15" x14ac:dyDescent="0.2">
      <c r="B18" s="137">
        <v>12</v>
      </c>
      <c r="C18" s="244" t="s">
        <v>1</v>
      </c>
      <c r="D18" s="245"/>
      <c r="E18" s="246"/>
      <c r="F18" s="8"/>
      <c r="G18" s="30"/>
      <c r="H18" s="30"/>
      <c r="I18" s="30"/>
      <c r="J18" s="109"/>
      <c r="K18" s="1"/>
      <c r="L18" s="1"/>
      <c r="M18" s="1"/>
      <c r="N18" s="1"/>
      <c r="O18" s="1"/>
      <c r="P18" s="1"/>
      <c r="Q18" s="1"/>
      <c r="R18" s="1"/>
      <c r="S18" s="1"/>
      <c r="T18" s="1"/>
      <c r="U18" s="1"/>
      <c r="V18" s="1"/>
      <c r="W18" s="1"/>
      <c r="Y18" s="114"/>
      <c r="Z18" s="114"/>
      <c r="AA18" s="113"/>
      <c r="AB18" s="118"/>
      <c r="AC18" s="118"/>
      <c r="AD18" s="118"/>
      <c r="AE18" s="118"/>
    </row>
    <row r="19" spans="2:31" ht="15" customHeight="1" x14ac:dyDescent="0.2">
      <c r="B19" s="137">
        <v>13</v>
      </c>
      <c r="C19" s="244" t="s">
        <v>115</v>
      </c>
      <c r="D19" s="245"/>
      <c r="E19" s="246"/>
      <c r="F19" s="8"/>
      <c r="G19" s="88"/>
      <c r="H19" s="88"/>
      <c r="I19" s="88"/>
      <c r="J19" s="109"/>
      <c r="K19" s="1"/>
      <c r="L19" s="1"/>
      <c r="M19" s="1"/>
      <c r="N19" s="1"/>
      <c r="O19" s="1"/>
      <c r="P19" s="1"/>
      <c r="Q19" s="1"/>
      <c r="R19" s="1"/>
      <c r="S19" s="1"/>
      <c r="T19" s="1"/>
      <c r="U19" s="1"/>
      <c r="V19" s="1"/>
      <c r="W19" s="1"/>
      <c r="Y19" s="114"/>
      <c r="Z19" s="114"/>
      <c r="AA19" s="113"/>
      <c r="AB19" s="118"/>
      <c r="AC19" s="118"/>
      <c r="AD19" s="118"/>
      <c r="AE19" s="118"/>
    </row>
    <row r="20" spans="2:31" ht="18" customHeight="1" x14ac:dyDescent="0.2">
      <c r="B20" s="137">
        <v>14</v>
      </c>
      <c r="C20" s="239" t="s">
        <v>28</v>
      </c>
      <c r="D20" s="240"/>
      <c r="E20" s="241"/>
      <c r="F20" s="8"/>
      <c r="G20" s="31">
        <f>+G18*G16+G19</f>
        <v>0</v>
      </c>
      <c r="H20" s="31">
        <f>+H18*H16+H19</f>
        <v>0</v>
      </c>
      <c r="I20" s="31">
        <f>+I18*I16+I19</f>
        <v>0</v>
      </c>
      <c r="J20" s="109"/>
      <c r="K20" s="1"/>
      <c r="L20" s="1"/>
      <c r="M20" s="1"/>
      <c r="N20" s="1"/>
      <c r="O20" s="1"/>
      <c r="P20" s="1"/>
      <c r="Q20" s="1"/>
      <c r="R20" s="1"/>
      <c r="S20" s="1"/>
      <c r="T20" s="1"/>
      <c r="U20" s="1"/>
      <c r="V20" s="1"/>
      <c r="W20" s="1"/>
      <c r="Y20" s="115"/>
      <c r="Z20" s="115"/>
      <c r="AA20" s="116"/>
      <c r="AB20" s="118"/>
      <c r="AC20" s="118"/>
      <c r="AD20" s="118"/>
      <c r="AE20" s="118"/>
    </row>
    <row r="21" spans="2:31" ht="18" customHeight="1" x14ac:dyDescent="0.2">
      <c r="B21" s="137">
        <v>15</v>
      </c>
      <c r="C21" s="244" t="s">
        <v>2</v>
      </c>
      <c r="D21" s="245"/>
      <c r="E21" s="246"/>
      <c r="F21" s="8"/>
      <c r="G21" s="32">
        <f>G15*G20/1000</f>
        <v>0</v>
      </c>
      <c r="H21" s="32">
        <f>+H15*H20/1000</f>
        <v>0</v>
      </c>
      <c r="I21" s="32">
        <f>+I15*I20/1000</f>
        <v>0</v>
      </c>
      <c r="J21" s="109"/>
      <c r="K21" s="1"/>
      <c r="L21" s="1"/>
      <c r="M21" s="1"/>
      <c r="N21" s="1"/>
      <c r="O21" s="1"/>
      <c r="P21" s="1"/>
      <c r="Q21" s="1"/>
      <c r="R21" s="1"/>
      <c r="S21" s="1"/>
      <c r="T21" s="1"/>
      <c r="U21" s="1"/>
      <c r="V21" s="1"/>
      <c r="W21" s="1"/>
      <c r="Y21" s="117"/>
      <c r="Z21" s="117"/>
      <c r="AA21" s="118"/>
      <c r="AB21" s="118"/>
      <c r="AC21" s="118"/>
      <c r="AD21" s="118"/>
      <c r="AE21" s="118"/>
    </row>
    <row r="22" spans="2:31" ht="18" customHeight="1" x14ac:dyDescent="0.2">
      <c r="B22" s="137">
        <v>16</v>
      </c>
      <c r="C22" s="244" t="s">
        <v>66</v>
      </c>
      <c r="D22" s="245"/>
      <c r="E22" s="246"/>
      <c r="F22" s="8"/>
      <c r="G22" s="31" t="e">
        <f>+G21/G8*1000</f>
        <v>#DIV/0!</v>
      </c>
      <c r="H22" s="215">
        <f>IF(G8&lt;&gt;0,(H21+I21)/G8*1000,0)</f>
        <v>0</v>
      </c>
      <c r="I22" s="216"/>
      <c r="J22" s="109"/>
      <c r="K22" s="43"/>
      <c r="L22" s="43"/>
      <c r="M22" s="43"/>
      <c r="N22" s="43"/>
      <c r="O22" s="43"/>
      <c r="P22" s="43"/>
      <c r="Q22" s="43"/>
      <c r="R22" s="1"/>
      <c r="S22" s="1"/>
      <c r="T22" s="1"/>
      <c r="U22" s="1"/>
      <c r="V22" s="1"/>
      <c r="W22" s="1"/>
      <c r="Y22" s="117"/>
      <c r="Z22" s="117"/>
      <c r="AA22" s="118"/>
      <c r="AB22" s="118"/>
      <c r="AC22" s="118"/>
      <c r="AD22" s="118"/>
      <c r="AE22" s="118"/>
    </row>
    <row r="23" spans="2:31" ht="15" customHeight="1" x14ac:dyDescent="0.2">
      <c r="B23" s="137">
        <v>17</v>
      </c>
      <c r="C23" s="244" t="s">
        <v>67</v>
      </c>
      <c r="D23" s="245"/>
      <c r="E23" s="246"/>
      <c r="F23" s="8"/>
      <c r="G23" s="30"/>
      <c r="H23" s="55"/>
      <c r="I23" s="55"/>
      <c r="J23" s="109"/>
      <c r="K23" s="1"/>
      <c r="L23" s="1"/>
      <c r="M23" s="1"/>
      <c r="N23" s="1"/>
      <c r="O23" s="1"/>
      <c r="P23" s="1"/>
      <c r="Q23" s="1"/>
      <c r="R23" s="1"/>
      <c r="S23" s="1"/>
      <c r="T23" s="1"/>
      <c r="U23" s="1"/>
      <c r="V23" s="1"/>
      <c r="W23" s="1"/>
      <c r="Y23" s="117"/>
      <c r="Z23" s="117"/>
      <c r="AA23" s="118"/>
      <c r="AB23" s="118"/>
      <c r="AC23" s="118"/>
      <c r="AD23" s="118"/>
      <c r="AE23" s="118"/>
    </row>
    <row r="24" spans="2:31" ht="15" customHeight="1" x14ac:dyDescent="0.2">
      <c r="B24" s="137">
        <v>18</v>
      </c>
      <c r="C24" s="239" t="s">
        <v>68</v>
      </c>
      <c r="D24" s="240"/>
      <c r="E24" s="241"/>
      <c r="F24" s="8"/>
      <c r="G24" s="55"/>
      <c r="H24" s="30"/>
      <c r="I24" s="30"/>
      <c r="J24" s="109"/>
      <c r="R24" s="1"/>
      <c r="S24" s="1"/>
      <c r="T24" s="1"/>
      <c r="U24" s="1"/>
      <c r="V24" s="1"/>
      <c r="W24" s="1"/>
      <c r="Y24" s="124"/>
      <c r="Z24" s="117"/>
      <c r="AA24" s="118"/>
      <c r="AB24" s="118"/>
      <c r="AC24" s="118"/>
      <c r="AD24" s="118"/>
      <c r="AE24" s="118"/>
    </row>
    <row r="25" spans="2:31" ht="15" customHeight="1" x14ac:dyDescent="0.2">
      <c r="B25" s="137">
        <v>19</v>
      </c>
      <c r="C25" s="239" t="s">
        <v>69</v>
      </c>
      <c r="D25" s="240"/>
      <c r="E25" s="241"/>
      <c r="F25" s="8"/>
      <c r="G25" s="55"/>
      <c r="H25" s="30"/>
      <c r="I25" s="30"/>
      <c r="J25" s="109"/>
      <c r="R25" s="1"/>
      <c r="S25" s="1"/>
      <c r="T25" s="1"/>
      <c r="U25" s="1"/>
      <c r="V25" s="1"/>
      <c r="W25" s="1"/>
      <c r="Y25" s="124"/>
      <c r="Z25" s="117"/>
      <c r="AA25" s="118"/>
      <c r="AB25" s="118"/>
      <c r="AC25" s="118"/>
      <c r="AD25" s="118"/>
      <c r="AE25" s="118"/>
    </row>
    <row r="26" spans="2:31" ht="15" customHeight="1" x14ac:dyDescent="0.2">
      <c r="B26" s="137">
        <v>20</v>
      </c>
      <c r="C26" s="239" t="s">
        <v>29</v>
      </c>
      <c r="D26" s="240"/>
      <c r="E26" s="241"/>
      <c r="F26" s="8"/>
      <c r="G26" s="55"/>
      <c r="H26" s="30"/>
      <c r="I26" s="30"/>
      <c r="J26" s="109"/>
      <c r="R26" s="1"/>
      <c r="S26" s="1"/>
      <c r="T26" s="1"/>
      <c r="U26" s="1"/>
      <c r="V26" s="1"/>
      <c r="W26" s="1"/>
      <c r="Y26" s="124"/>
      <c r="Z26" s="117"/>
      <c r="AA26" s="118"/>
      <c r="AB26" s="118"/>
      <c r="AC26" s="118"/>
      <c r="AD26" s="118"/>
      <c r="AE26" s="118"/>
    </row>
    <row r="27" spans="2:31" ht="18" customHeight="1" x14ac:dyDescent="0.2">
      <c r="B27" s="137">
        <v>21</v>
      </c>
      <c r="C27" s="252" t="s">
        <v>30</v>
      </c>
      <c r="D27" s="253"/>
      <c r="E27" s="254"/>
      <c r="F27" s="52"/>
      <c r="G27" s="55"/>
      <c r="H27" s="56">
        <f>+G23-H24-H25-H26</f>
        <v>0</v>
      </c>
      <c r="I27" s="56">
        <f>+G23-I24-I25-I26</f>
        <v>0</v>
      </c>
      <c r="J27" s="109"/>
      <c r="K27" s="1"/>
      <c r="L27" s="1"/>
      <c r="M27" s="1"/>
      <c r="N27" s="1"/>
      <c r="O27" s="1"/>
      <c r="P27" s="1"/>
      <c r="Q27" s="1"/>
      <c r="R27" s="1"/>
      <c r="S27" s="1"/>
      <c r="T27" s="1"/>
      <c r="U27" s="1"/>
      <c r="V27" s="1"/>
      <c r="W27" s="1"/>
      <c r="Y27" s="117"/>
      <c r="Z27" s="117"/>
      <c r="AA27" s="118"/>
      <c r="AB27" s="118"/>
      <c r="AC27" s="118"/>
      <c r="AD27" s="118"/>
      <c r="AE27" s="118"/>
    </row>
    <row r="28" spans="2:31" ht="18" customHeight="1" x14ac:dyDescent="0.2">
      <c r="B28" s="137">
        <v>22</v>
      </c>
      <c r="C28" s="252" t="s">
        <v>12</v>
      </c>
      <c r="D28" s="253"/>
      <c r="E28" s="254"/>
      <c r="F28" s="52"/>
      <c r="G28" s="56">
        <f>+G21*G23</f>
        <v>0</v>
      </c>
      <c r="H28" s="223">
        <f>+(H21*H27)+(I21*I27)</f>
        <v>0</v>
      </c>
      <c r="I28" s="224"/>
      <c r="J28" s="109"/>
      <c r="K28" s="1"/>
      <c r="L28" s="1"/>
      <c r="M28" s="1"/>
      <c r="N28" s="1"/>
      <c r="O28" s="1"/>
      <c r="P28" s="1"/>
      <c r="Q28" s="1"/>
      <c r="R28" s="1"/>
      <c r="S28" s="1"/>
      <c r="T28" s="1"/>
      <c r="U28" s="1"/>
      <c r="V28" s="1"/>
      <c r="W28" s="1"/>
      <c r="Y28" s="117"/>
      <c r="Z28" s="117"/>
      <c r="AA28" s="118"/>
      <c r="AB28" s="118"/>
      <c r="AC28" s="118"/>
      <c r="AD28" s="118"/>
      <c r="AE28" s="118"/>
    </row>
    <row r="29" spans="2:31" ht="18" customHeight="1" x14ac:dyDescent="0.2">
      <c r="B29" s="137">
        <v>23</v>
      </c>
      <c r="C29" s="252" t="s">
        <v>70</v>
      </c>
      <c r="D29" s="253"/>
      <c r="E29" s="254"/>
      <c r="F29" s="52"/>
      <c r="G29" s="57">
        <f>IF(G23="",0,+G28-H28)</f>
        <v>0</v>
      </c>
      <c r="H29" s="221">
        <f>IF(G28&lt;&gt;0,+G29/G28,0)</f>
        <v>0</v>
      </c>
      <c r="I29" s="222"/>
      <c r="J29" s="109"/>
      <c r="K29" s="1"/>
      <c r="L29" s="1"/>
      <c r="M29" s="1"/>
      <c r="N29" s="1"/>
      <c r="O29" s="1"/>
      <c r="P29" s="1"/>
      <c r="Q29" s="1"/>
      <c r="R29" s="1"/>
      <c r="S29" s="1"/>
      <c r="T29" s="1"/>
      <c r="U29" s="1"/>
      <c r="V29" s="1"/>
      <c r="W29" s="1"/>
      <c r="Y29" s="117"/>
      <c r="Z29" s="117"/>
      <c r="AA29" s="118"/>
      <c r="AB29" s="118"/>
      <c r="AC29" s="118"/>
      <c r="AD29" s="118"/>
      <c r="AE29" s="118"/>
    </row>
    <row r="30" spans="2:31" ht="17.25" customHeight="1" x14ac:dyDescent="0.2">
      <c r="B30" s="137"/>
      <c r="C30" s="212" t="s">
        <v>160</v>
      </c>
      <c r="D30" s="212"/>
      <c r="E30" s="212"/>
      <c r="F30" s="212"/>
      <c r="G30" s="212"/>
      <c r="H30" s="212"/>
      <c r="I30" s="8"/>
      <c r="J30" s="109"/>
      <c r="K30" s="1"/>
      <c r="L30" s="1"/>
      <c r="M30" s="1"/>
      <c r="N30" s="1"/>
      <c r="O30" s="1"/>
      <c r="P30" s="1"/>
      <c r="Q30" s="1"/>
      <c r="R30" s="1"/>
      <c r="S30" s="1"/>
      <c r="T30" s="1"/>
      <c r="U30" s="1"/>
      <c r="V30" s="1"/>
      <c r="W30" s="1"/>
      <c r="Y30" s="117"/>
      <c r="Z30" s="117"/>
      <c r="AA30" s="118"/>
      <c r="AB30" s="118"/>
      <c r="AC30" s="118"/>
      <c r="AD30" s="118"/>
      <c r="AE30" s="118"/>
    </row>
    <row r="31" spans="2:31" ht="36.75" customHeight="1" x14ac:dyDescent="0.2">
      <c r="B31" s="137"/>
      <c r="C31" s="35" t="s">
        <v>74</v>
      </c>
      <c r="D31" s="35" t="s">
        <v>75</v>
      </c>
      <c r="E31" s="257" t="s">
        <v>92</v>
      </c>
      <c r="F31" s="258"/>
      <c r="G31" s="35" t="s">
        <v>94</v>
      </c>
      <c r="H31" s="35" t="s">
        <v>76</v>
      </c>
      <c r="I31" s="8"/>
      <c r="J31" s="109"/>
      <c r="K31" s="1"/>
      <c r="L31" s="1"/>
      <c r="M31" s="1"/>
      <c r="N31" s="1"/>
      <c r="O31" s="1"/>
      <c r="P31" s="1"/>
      <c r="Q31" s="1"/>
      <c r="R31" s="1"/>
      <c r="S31" s="1"/>
      <c r="T31" s="1"/>
      <c r="U31" s="1"/>
      <c r="V31" s="1"/>
      <c r="W31" s="1"/>
      <c r="Y31" s="117"/>
      <c r="Z31" s="117"/>
      <c r="AA31" s="118"/>
      <c r="AB31" s="118"/>
      <c r="AC31" s="118"/>
      <c r="AD31" s="118"/>
      <c r="AE31" s="118"/>
    </row>
    <row r="32" spans="2:31" ht="15" x14ac:dyDescent="0.2">
      <c r="B32" s="137">
        <v>24</v>
      </c>
      <c r="C32" s="76"/>
      <c r="D32" s="30"/>
      <c r="E32" s="250"/>
      <c r="F32" s="251"/>
      <c r="G32" s="104"/>
      <c r="H32" s="40">
        <f>+(G32+E32)*D32</f>
        <v>0</v>
      </c>
      <c r="I32" s="8"/>
      <c r="J32" s="109"/>
      <c r="K32" s="1"/>
      <c r="L32" s="1"/>
      <c r="M32" s="1"/>
      <c r="N32" s="1"/>
      <c r="O32" s="1"/>
      <c r="P32" s="1"/>
      <c r="Q32" s="1"/>
      <c r="R32" s="1"/>
      <c r="S32" s="1"/>
      <c r="T32" s="1"/>
      <c r="U32" s="1"/>
      <c r="V32" s="1"/>
      <c r="W32" s="1"/>
      <c r="Y32" s="117"/>
      <c r="Z32" s="117"/>
      <c r="AA32" s="118"/>
      <c r="AB32" s="118"/>
      <c r="AC32" s="118"/>
      <c r="AD32" s="118"/>
      <c r="AE32" s="118"/>
    </row>
    <row r="33" spans="2:31" ht="15" x14ac:dyDescent="0.2">
      <c r="B33" s="137">
        <v>25</v>
      </c>
      <c r="C33" s="76"/>
      <c r="D33" s="30"/>
      <c r="E33" s="255"/>
      <c r="F33" s="256"/>
      <c r="G33" s="104"/>
      <c r="H33" s="40">
        <f>+(G33+E33)*D33</f>
        <v>0</v>
      </c>
      <c r="I33" s="8"/>
      <c r="J33" s="109"/>
      <c r="K33" s="1"/>
      <c r="L33" s="1"/>
      <c r="M33" s="1"/>
      <c r="N33" s="1"/>
      <c r="O33" s="1"/>
      <c r="P33" s="1"/>
      <c r="Q33" s="1"/>
      <c r="R33" s="1"/>
      <c r="S33" s="1"/>
      <c r="T33" s="1"/>
      <c r="U33" s="1"/>
      <c r="V33" s="1"/>
      <c r="W33" s="1"/>
      <c r="Y33" s="117"/>
      <c r="Z33" s="117"/>
      <c r="AA33" s="118"/>
      <c r="AB33" s="118"/>
      <c r="AC33" s="118"/>
      <c r="AD33" s="118"/>
      <c r="AE33" s="118"/>
    </row>
    <row r="34" spans="2:31" ht="15" x14ac:dyDescent="0.2">
      <c r="B34" s="137">
        <v>26</v>
      </c>
      <c r="C34" s="77"/>
      <c r="D34" s="30"/>
      <c r="E34" s="250"/>
      <c r="F34" s="251"/>
      <c r="G34" s="104"/>
      <c r="H34" s="40">
        <f>+(G34+E34)*D34</f>
        <v>0</v>
      </c>
      <c r="I34" s="8"/>
      <c r="J34" s="109"/>
      <c r="K34" s="1"/>
      <c r="L34" s="1"/>
      <c r="M34" s="1"/>
      <c r="N34" s="1"/>
      <c r="O34" s="1"/>
      <c r="P34" s="1"/>
      <c r="Q34" s="1"/>
      <c r="R34" s="1"/>
      <c r="S34" s="1"/>
      <c r="T34" s="1"/>
      <c r="U34" s="1"/>
      <c r="V34" s="1"/>
      <c r="W34" s="1"/>
      <c r="Y34" s="19"/>
      <c r="Z34" s="19"/>
      <c r="AA34" s="20"/>
    </row>
    <row r="35" spans="2:31" ht="15" x14ac:dyDescent="0.2">
      <c r="B35" s="137">
        <v>27</v>
      </c>
      <c r="C35" s="77"/>
      <c r="D35" s="30"/>
      <c r="E35" s="250"/>
      <c r="F35" s="251"/>
      <c r="G35" s="104"/>
      <c r="H35" s="40">
        <f>+(G35+E35)*D35</f>
        <v>0</v>
      </c>
      <c r="I35" s="8"/>
      <c r="J35" s="109"/>
      <c r="K35" s="1"/>
      <c r="L35" s="1"/>
      <c r="M35" s="1"/>
      <c r="N35" s="1"/>
      <c r="O35" s="1"/>
      <c r="P35" s="1"/>
      <c r="Q35" s="1"/>
      <c r="R35" s="1"/>
      <c r="S35" s="1"/>
      <c r="T35" s="1"/>
      <c r="U35" s="1"/>
      <c r="V35" s="1"/>
      <c r="W35" s="1"/>
      <c r="Y35" s="19"/>
      <c r="Z35" s="19"/>
      <c r="AA35" s="20"/>
    </row>
    <row r="36" spans="2:31" ht="15" x14ac:dyDescent="0.2">
      <c r="B36" s="137">
        <v>28</v>
      </c>
      <c r="C36" s="77"/>
      <c r="D36" s="30"/>
      <c r="E36" s="250"/>
      <c r="F36" s="251"/>
      <c r="G36" s="104"/>
      <c r="H36" s="40">
        <f>+(G36+E36)*D36</f>
        <v>0</v>
      </c>
      <c r="I36" s="8"/>
      <c r="J36" s="109"/>
      <c r="K36" s="1"/>
      <c r="L36" s="1"/>
      <c r="M36" s="1"/>
      <c r="N36" s="1"/>
      <c r="O36" s="1"/>
      <c r="P36" s="1"/>
      <c r="Q36" s="1"/>
      <c r="R36" s="1"/>
      <c r="S36" s="1"/>
      <c r="T36" s="1"/>
      <c r="U36" s="1"/>
      <c r="V36" s="1"/>
      <c r="W36" s="1"/>
      <c r="Y36" s="19"/>
      <c r="Z36" s="19"/>
      <c r="AA36" s="20"/>
    </row>
    <row r="37" spans="2:31" ht="15" x14ac:dyDescent="0.2">
      <c r="B37" s="137">
        <v>29</v>
      </c>
      <c r="C37" s="220" t="s">
        <v>77</v>
      </c>
      <c r="D37" s="259"/>
      <c r="E37" s="36"/>
      <c r="F37" s="37"/>
      <c r="G37" s="38"/>
      <c r="H37" s="41">
        <f>+H36+H35+H34+H33+H32</f>
        <v>0</v>
      </c>
      <c r="I37" s="8"/>
      <c r="J37" s="109"/>
      <c r="K37" s="1"/>
      <c r="L37" s="1"/>
      <c r="M37" s="1"/>
      <c r="N37" s="1"/>
      <c r="O37" s="1"/>
      <c r="P37" s="1"/>
      <c r="Q37" s="1"/>
      <c r="R37" s="1"/>
      <c r="S37" s="1"/>
      <c r="T37" s="1"/>
      <c r="U37" s="1"/>
      <c r="V37" s="1"/>
      <c r="W37" s="1"/>
      <c r="Y37" s="19"/>
      <c r="Z37" s="19"/>
      <c r="AA37" s="20"/>
    </row>
    <row r="38" spans="2:31" ht="15" customHeight="1" x14ac:dyDescent="0.2">
      <c r="B38" s="137"/>
      <c r="C38" s="217" t="s">
        <v>161</v>
      </c>
      <c r="D38" s="217"/>
      <c r="E38" s="217"/>
      <c r="F38" s="217"/>
      <c r="G38" s="217"/>
      <c r="H38" s="217"/>
      <c r="I38" s="8"/>
      <c r="J38" s="109"/>
      <c r="K38" s="1"/>
      <c r="L38" s="1"/>
      <c r="M38" s="1"/>
      <c r="N38" s="1"/>
      <c r="O38" s="1"/>
      <c r="P38" s="1"/>
      <c r="Q38" s="1"/>
      <c r="R38" s="1"/>
      <c r="S38" s="1"/>
      <c r="T38" s="1"/>
      <c r="U38" s="1"/>
      <c r="V38" s="1"/>
      <c r="W38" s="1"/>
      <c r="Y38" s="19"/>
      <c r="Z38" s="19"/>
      <c r="AA38" s="20"/>
    </row>
    <row r="39" spans="2:31" ht="37.5" customHeight="1" x14ac:dyDescent="0.2">
      <c r="B39" s="137"/>
      <c r="C39" s="35" t="s">
        <v>74</v>
      </c>
      <c r="D39" s="35" t="s">
        <v>75</v>
      </c>
      <c r="E39" s="257" t="s">
        <v>92</v>
      </c>
      <c r="F39" s="258"/>
      <c r="G39" s="35" t="s">
        <v>94</v>
      </c>
      <c r="H39" s="35" t="s">
        <v>76</v>
      </c>
      <c r="I39" s="8"/>
      <c r="J39" s="109"/>
      <c r="K39" s="1"/>
      <c r="L39" s="1"/>
      <c r="M39" s="1"/>
      <c r="N39" s="1"/>
      <c r="O39" s="1"/>
      <c r="P39" s="1"/>
      <c r="Q39" s="1"/>
      <c r="R39" s="1"/>
      <c r="S39" s="1"/>
      <c r="T39" s="1"/>
      <c r="U39" s="1"/>
      <c r="V39" s="1"/>
      <c r="W39" s="1"/>
      <c r="Y39" s="19"/>
      <c r="Z39" s="19"/>
      <c r="AA39" s="20"/>
    </row>
    <row r="40" spans="2:31" ht="15" x14ac:dyDescent="0.2">
      <c r="B40" s="137">
        <v>30</v>
      </c>
      <c r="C40" s="77"/>
      <c r="D40" s="30"/>
      <c r="E40" s="250"/>
      <c r="F40" s="251"/>
      <c r="G40" s="104"/>
      <c r="H40" s="40">
        <f>+(G40+E40)*D40</f>
        <v>0</v>
      </c>
      <c r="I40" s="8"/>
      <c r="J40" s="109"/>
      <c r="K40" s="1"/>
      <c r="L40" s="1"/>
      <c r="M40" s="1"/>
      <c r="N40" s="1"/>
      <c r="O40" s="1"/>
      <c r="P40" s="1"/>
      <c r="Q40" s="1"/>
      <c r="R40" s="1"/>
      <c r="S40" s="1"/>
      <c r="T40" s="1"/>
      <c r="U40" s="1"/>
      <c r="V40" s="1"/>
      <c r="W40" s="1"/>
      <c r="Y40" s="19"/>
      <c r="Z40" s="19"/>
      <c r="AA40" s="20"/>
    </row>
    <row r="41" spans="2:31" ht="15" x14ac:dyDescent="0.2">
      <c r="B41" s="137">
        <v>31</v>
      </c>
      <c r="C41" s="77"/>
      <c r="D41" s="30"/>
      <c r="E41" s="255"/>
      <c r="F41" s="256"/>
      <c r="G41" s="104"/>
      <c r="H41" s="40">
        <f>+(G41+E41)*D41</f>
        <v>0</v>
      </c>
      <c r="I41" s="8"/>
      <c r="J41" s="109"/>
      <c r="K41" s="1"/>
      <c r="L41" s="1"/>
      <c r="M41" s="1"/>
      <c r="N41" s="1"/>
      <c r="O41" s="1"/>
      <c r="P41" s="1"/>
      <c r="Q41" s="1"/>
      <c r="R41" s="1"/>
      <c r="S41" s="1"/>
      <c r="T41" s="1"/>
      <c r="U41" s="1"/>
      <c r="V41" s="1"/>
      <c r="W41" s="1"/>
      <c r="Y41" s="19"/>
      <c r="Z41" s="19"/>
      <c r="AA41" s="20"/>
    </row>
    <row r="42" spans="2:31" ht="15" x14ac:dyDescent="0.2">
      <c r="B42" s="137">
        <v>32</v>
      </c>
      <c r="C42" s="77"/>
      <c r="D42" s="30"/>
      <c r="E42" s="250"/>
      <c r="F42" s="251"/>
      <c r="G42" s="104"/>
      <c r="H42" s="40">
        <f>+(G42+E42)*D42</f>
        <v>0</v>
      </c>
      <c r="I42" s="8"/>
      <c r="J42" s="109"/>
      <c r="K42" s="1"/>
      <c r="L42" s="1"/>
      <c r="M42" s="1"/>
      <c r="N42" s="1"/>
      <c r="O42" s="1"/>
      <c r="P42" s="1"/>
      <c r="Q42" s="1"/>
      <c r="R42" s="1"/>
      <c r="S42" s="1"/>
      <c r="T42" s="1"/>
      <c r="U42" s="1"/>
      <c r="V42" s="1"/>
      <c r="W42" s="1"/>
      <c r="Y42" s="19"/>
      <c r="Z42" s="19"/>
      <c r="AA42" s="20"/>
    </row>
    <row r="43" spans="2:31" ht="15" x14ac:dyDescent="0.2">
      <c r="B43" s="137">
        <v>33</v>
      </c>
      <c r="C43" s="77"/>
      <c r="D43" s="30"/>
      <c r="E43" s="250"/>
      <c r="F43" s="251"/>
      <c r="G43" s="104"/>
      <c r="H43" s="40">
        <f>+(G43+E43)*D43</f>
        <v>0</v>
      </c>
      <c r="I43" s="8"/>
      <c r="J43" s="109"/>
      <c r="K43" s="1"/>
      <c r="L43" s="1"/>
      <c r="M43" s="1"/>
      <c r="N43" s="1"/>
      <c r="O43" s="1"/>
      <c r="P43" s="1"/>
      <c r="Q43" s="1"/>
      <c r="R43" s="1"/>
      <c r="S43" s="1"/>
      <c r="T43" s="1"/>
      <c r="U43" s="1"/>
      <c r="V43" s="1"/>
      <c r="W43" s="1"/>
      <c r="Y43" s="19"/>
      <c r="Z43" s="19"/>
      <c r="AA43" s="20"/>
    </row>
    <row r="44" spans="2:31" ht="15" x14ac:dyDescent="0.2">
      <c r="B44" s="137">
        <v>34</v>
      </c>
      <c r="C44" s="77"/>
      <c r="D44" s="30"/>
      <c r="E44" s="250"/>
      <c r="F44" s="251"/>
      <c r="G44" s="104"/>
      <c r="H44" s="40">
        <f>+(G44+E44)*D44</f>
        <v>0</v>
      </c>
      <c r="I44" s="8"/>
      <c r="J44" s="109"/>
      <c r="K44" s="1"/>
      <c r="L44" s="1"/>
      <c r="M44" s="1"/>
      <c r="N44" s="1"/>
      <c r="O44" s="1"/>
      <c r="P44" s="1"/>
      <c r="Q44" s="1"/>
      <c r="R44" s="1"/>
      <c r="S44" s="1"/>
      <c r="T44" s="1"/>
      <c r="U44" s="1"/>
      <c r="V44" s="1"/>
      <c r="W44" s="1"/>
      <c r="Y44" s="19"/>
      <c r="Z44" s="19"/>
      <c r="AA44" s="20"/>
    </row>
    <row r="45" spans="2:31" ht="15" x14ac:dyDescent="0.2">
      <c r="B45" s="137">
        <v>35</v>
      </c>
      <c r="C45" s="206" t="s">
        <v>77</v>
      </c>
      <c r="D45" s="260"/>
      <c r="E45" s="46"/>
      <c r="F45" s="46"/>
      <c r="G45" s="47"/>
      <c r="H45" s="48">
        <f>+H44+H43+H42+H41+H40</f>
        <v>0</v>
      </c>
      <c r="I45" s="8"/>
      <c r="J45" s="109"/>
      <c r="K45" s="1"/>
      <c r="L45" s="1"/>
      <c r="M45" s="1"/>
      <c r="N45" s="1"/>
      <c r="O45" s="1"/>
      <c r="P45" s="1"/>
      <c r="Q45" s="1"/>
      <c r="R45" s="1"/>
      <c r="S45" s="1"/>
      <c r="T45" s="1"/>
      <c r="U45" s="1"/>
      <c r="V45" s="1"/>
      <c r="W45" s="1"/>
      <c r="Y45" s="19"/>
      <c r="Z45" s="19"/>
      <c r="AA45" s="20"/>
    </row>
    <row r="46" spans="2:31" ht="15" customHeight="1" x14ac:dyDescent="0.2">
      <c r="B46" s="137">
        <v>36</v>
      </c>
      <c r="C46" s="204" t="s">
        <v>93</v>
      </c>
      <c r="D46" s="261"/>
      <c r="E46" s="261"/>
      <c r="F46" s="262"/>
      <c r="G46" s="49"/>
      <c r="H46" s="50">
        <f>+H45+H37</f>
        <v>0</v>
      </c>
      <c r="I46" s="8"/>
      <c r="J46" s="109"/>
      <c r="K46" s="39"/>
      <c r="L46" s="39"/>
      <c r="M46" s="39"/>
      <c r="N46" s="39"/>
      <c r="O46" s="39"/>
      <c r="P46" s="39"/>
      <c r="Q46" s="39"/>
      <c r="R46" s="1"/>
      <c r="S46" s="1"/>
      <c r="T46" s="1"/>
      <c r="U46" s="1"/>
      <c r="V46" s="1"/>
      <c r="W46" s="1"/>
      <c r="Y46" s="19"/>
      <c r="Z46" s="19"/>
      <c r="AA46" s="20"/>
    </row>
    <row r="47" spans="2:31" ht="15" customHeight="1" x14ac:dyDescent="0.2">
      <c r="B47" s="137">
        <v>37</v>
      </c>
      <c r="C47" s="204" t="s">
        <v>169</v>
      </c>
      <c r="D47" s="261"/>
      <c r="E47" s="261"/>
      <c r="F47" s="261"/>
      <c r="G47" s="262"/>
      <c r="H47" s="51" t="e">
        <f>+H45/H46</f>
        <v>#DIV/0!</v>
      </c>
      <c r="I47" s="8"/>
      <c r="J47" s="109"/>
      <c r="K47" s="39"/>
      <c r="L47" s="39"/>
      <c r="M47" s="39"/>
      <c r="N47" s="39"/>
      <c r="O47" s="39"/>
      <c r="P47" s="39"/>
      <c r="Q47" s="39"/>
      <c r="R47" s="1"/>
      <c r="S47" s="1"/>
      <c r="T47" s="1"/>
      <c r="U47" s="1"/>
      <c r="V47" s="1"/>
      <c r="W47" s="1"/>
      <c r="Y47" s="19"/>
      <c r="Z47" s="19"/>
      <c r="AA47" s="20"/>
    </row>
    <row r="48" spans="2:31" ht="7.5" customHeight="1" x14ac:dyDescent="0.2">
      <c r="B48" s="137"/>
      <c r="C48" s="263"/>
      <c r="D48" s="263"/>
      <c r="E48" s="263"/>
      <c r="F48" s="78"/>
      <c r="G48" s="106"/>
      <c r="H48" s="106"/>
      <c r="I48" s="8"/>
      <c r="J48" s="109"/>
      <c r="K48" s="1"/>
      <c r="L48" s="1"/>
      <c r="M48" s="1"/>
      <c r="N48" s="1"/>
      <c r="O48" s="1"/>
      <c r="P48" s="1"/>
      <c r="Q48" s="1"/>
      <c r="R48" s="1"/>
      <c r="S48" s="1"/>
      <c r="T48" s="1"/>
      <c r="U48" s="1"/>
      <c r="V48" s="1"/>
      <c r="W48" s="1"/>
    </row>
    <row r="49" spans="2:23" ht="18" customHeight="1" x14ac:dyDescent="0.2">
      <c r="B49" s="137">
        <v>38</v>
      </c>
      <c r="C49" s="252" t="s">
        <v>139</v>
      </c>
      <c r="D49" s="253"/>
      <c r="E49" s="254"/>
      <c r="F49" s="52"/>
      <c r="G49" s="49"/>
      <c r="H49" s="53">
        <f>+G29*590/1000</f>
        <v>0</v>
      </c>
      <c r="I49" s="8"/>
      <c r="J49" s="109"/>
      <c r="K49" s="1"/>
      <c r="L49" s="1"/>
      <c r="M49" s="1"/>
      <c r="N49" s="1"/>
      <c r="O49" s="1"/>
      <c r="P49" s="1"/>
      <c r="Q49" s="1"/>
      <c r="R49" s="1"/>
      <c r="S49" s="1"/>
      <c r="T49" s="1"/>
      <c r="U49" s="1"/>
      <c r="V49" s="1"/>
      <c r="W49" s="1"/>
    </row>
    <row r="50" spans="2:23" ht="18" customHeight="1" x14ac:dyDescent="0.2">
      <c r="B50" s="137">
        <v>39</v>
      </c>
      <c r="C50" s="252" t="s">
        <v>16</v>
      </c>
      <c r="D50" s="253"/>
      <c r="E50" s="254"/>
      <c r="F50" s="52"/>
      <c r="G50" s="49"/>
      <c r="H50" s="54">
        <v>20</v>
      </c>
      <c r="I50" s="8"/>
      <c r="J50" s="109"/>
      <c r="K50" s="1"/>
      <c r="L50" s="1"/>
      <c r="M50" s="1"/>
      <c r="N50" s="1"/>
      <c r="O50" s="1"/>
      <c r="P50" s="1"/>
      <c r="Q50" s="1"/>
      <c r="R50" s="1"/>
      <c r="S50" s="1"/>
      <c r="T50" s="1"/>
      <c r="U50" s="1"/>
      <c r="V50" s="1"/>
      <c r="W50" s="1"/>
    </row>
    <row r="51" spans="2:23" ht="18" customHeight="1" x14ac:dyDescent="0.2">
      <c r="B51" s="137">
        <v>40</v>
      </c>
      <c r="C51" s="252" t="s">
        <v>140</v>
      </c>
      <c r="D51" s="253"/>
      <c r="E51" s="254"/>
      <c r="F51" s="52"/>
      <c r="G51" s="49"/>
      <c r="H51" s="84">
        <f>+H49*H50/1000</f>
        <v>0</v>
      </c>
      <c r="I51" s="8"/>
      <c r="J51" s="109"/>
      <c r="K51" s="1"/>
      <c r="L51" s="1"/>
      <c r="M51" s="1"/>
      <c r="N51" s="1"/>
      <c r="O51" s="1"/>
      <c r="P51" s="1"/>
      <c r="Q51" s="1"/>
      <c r="R51" s="1"/>
      <c r="S51" s="1"/>
      <c r="T51" s="1"/>
      <c r="U51" s="1"/>
      <c r="V51" s="1"/>
      <c r="W51" s="1"/>
    </row>
    <row r="52" spans="2:23" ht="18" customHeight="1" x14ac:dyDescent="0.2">
      <c r="B52" s="137">
        <v>41</v>
      </c>
      <c r="C52" s="252" t="s">
        <v>54</v>
      </c>
      <c r="D52" s="253"/>
      <c r="E52" s="254"/>
      <c r="F52" s="52"/>
      <c r="G52" s="49"/>
      <c r="H52" s="85" t="e">
        <f>+(H46*förderquote)/H51</f>
        <v>#DIV/0!</v>
      </c>
      <c r="I52" s="8"/>
      <c r="J52" s="109"/>
      <c r="K52" s="1"/>
      <c r="L52" s="1"/>
      <c r="M52" s="1"/>
      <c r="N52" s="1"/>
      <c r="O52" s="1"/>
      <c r="P52" s="1"/>
      <c r="Q52" s="1"/>
      <c r="R52" s="1"/>
      <c r="S52" s="1"/>
      <c r="T52" s="1"/>
      <c r="U52" s="1"/>
      <c r="V52" s="1"/>
      <c r="W52" s="1"/>
    </row>
    <row r="53" spans="2:23" ht="18" customHeight="1" x14ac:dyDescent="0.2">
      <c r="B53" s="137">
        <v>42</v>
      </c>
      <c r="C53" s="252" t="s">
        <v>78</v>
      </c>
      <c r="D53" s="253"/>
      <c r="E53" s="254"/>
      <c r="F53" s="52"/>
      <c r="G53" s="49"/>
      <c r="H53" s="86" t="e">
        <f>+H46/(G29*0.23)</f>
        <v>#DIV/0!</v>
      </c>
      <c r="I53" s="8"/>
      <c r="J53" s="109"/>
      <c r="K53" s="1"/>
      <c r="L53" s="1"/>
      <c r="M53" s="1"/>
      <c r="N53" s="1"/>
      <c r="O53" s="1"/>
      <c r="P53" s="1"/>
      <c r="Q53" s="1"/>
      <c r="R53" s="1"/>
      <c r="S53" s="1"/>
      <c r="T53" s="1"/>
      <c r="U53" s="1"/>
      <c r="V53" s="1"/>
      <c r="W53" s="1"/>
    </row>
    <row r="54" spans="2:23" ht="36" customHeight="1" x14ac:dyDescent="0.2">
      <c r="B54" s="137">
        <v>43</v>
      </c>
      <c r="C54" s="264" t="s">
        <v>13</v>
      </c>
      <c r="D54" s="265"/>
      <c r="E54" s="266"/>
      <c r="F54" s="8"/>
      <c r="G54" s="191"/>
      <c r="H54" s="192"/>
      <c r="I54" s="8"/>
      <c r="J54" s="109"/>
      <c r="K54" s="1"/>
      <c r="L54" s="1"/>
      <c r="M54" s="1"/>
      <c r="N54" s="1"/>
      <c r="O54" s="1"/>
      <c r="P54" s="1"/>
      <c r="Q54" s="1"/>
      <c r="R54" s="1"/>
      <c r="S54" s="1"/>
      <c r="T54" s="1"/>
      <c r="U54" s="1"/>
      <c r="V54" s="1"/>
      <c r="W54" s="1"/>
    </row>
    <row r="55" spans="2:23" ht="9" customHeight="1" x14ac:dyDescent="0.2">
      <c r="B55" s="137"/>
      <c r="C55" s="17"/>
      <c r="D55" s="17"/>
      <c r="E55" s="105"/>
      <c r="F55" s="8"/>
      <c r="G55" s="8"/>
      <c r="H55" s="8"/>
      <c r="I55" s="8"/>
      <c r="J55" s="109"/>
      <c r="K55" s="1"/>
      <c r="L55" s="1"/>
      <c r="M55" s="1"/>
      <c r="N55" s="1"/>
      <c r="O55" s="1"/>
      <c r="P55" s="1"/>
      <c r="Q55" s="1"/>
      <c r="R55" s="1"/>
      <c r="S55" s="1"/>
      <c r="T55" s="1"/>
      <c r="U55" s="1"/>
      <c r="V55" s="1"/>
      <c r="W55" s="1"/>
    </row>
    <row r="56" spans="2:23" ht="12.75" customHeight="1" x14ac:dyDescent="0.2">
      <c r="B56" s="137" t="s">
        <v>17</v>
      </c>
      <c r="C56" s="193" t="s">
        <v>113</v>
      </c>
      <c r="D56" s="193"/>
      <c r="E56" s="193"/>
      <c r="F56" s="193"/>
      <c r="G56" s="193"/>
      <c r="H56" s="193"/>
      <c r="I56" s="17"/>
      <c r="J56" s="110"/>
    </row>
    <row r="57" spans="2:23" ht="12.75" customHeight="1" x14ac:dyDescent="0.2">
      <c r="B57" s="137" t="s">
        <v>18</v>
      </c>
      <c r="C57" s="189" t="s">
        <v>51</v>
      </c>
      <c r="D57" s="189"/>
      <c r="E57" s="189"/>
      <c r="F57" s="189"/>
      <c r="G57" s="189"/>
      <c r="H57" s="189"/>
      <c r="I57" s="17"/>
      <c r="J57" s="110"/>
    </row>
    <row r="58" spans="2:23" ht="12.75" customHeight="1" x14ac:dyDescent="0.2">
      <c r="B58" s="137" t="s">
        <v>27</v>
      </c>
      <c r="C58" s="201" t="s">
        <v>52</v>
      </c>
      <c r="D58" s="201"/>
      <c r="E58" s="201"/>
      <c r="F58" s="17"/>
      <c r="G58" s="17"/>
      <c r="H58" s="17"/>
      <c r="I58" s="17"/>
      <c r="J58" s="110"/>
    </row>
    <row r="59" spans="2:23" ht="12.75" customHeight="1" x14ac:dyDescent="0.2">
      <c r="B59" s="137" t="s">
        <v>53</v>
      </c>
      <c r="C59" s="193" t="s">
        <v>114</v>
      </c>
      <c r="D59" s="193"/>
      <c r="E59" s="193"/>
      <c r="F59" s="193"/>
      <c r="G59" s="193"/>
      <c r="H59" s="193"/>
      <c r="I59" s="17"/>
      <c r="J59" s="110"/>
    </row>
    <row r="60" spans="2:23" ht="12.75" customHeight="1" x14ac:dyDescent="0.2">
      <c r="B60" s="137" t="s">
        <v>57</v>
      </c>
      <c r="C60" s="197" t="s">
        <v>168</v>
      </c>
      <c r="D60" s="197"/>
      <c r="E60" s="197"/>
      <c r="F60" s="103"/>
      <c r="G60" s="103"/>
      <c r="H60" s="184" t="s">
        <v>130</v>
      </c>
      <c r="I60" s="184"/>
      <c r="J60" s="110"/>
    </row>
    <row r="61" spans="2:23" ht="12.75" customHeight="1" x14ac:dyDescent="0.2">
      <c r="B61" s="137"/>
      <c r="C61" s="17"/>
      <c r="D61" s="17"/>
      <c r="E61" s="17"/>
      <c r="F61" s="17"/>
      <c r="G61" s="17"/>
      <c r="H61" s="184"/>
      <c r="I61" s="184"/>
      <c r="J61" s="110"/>
    </row>
    <row r="62" spans="2:23" x14ac:dyDescent="0.2">
      <c r="B62" s="137"/>
      <c r="C62" s="17"/>
      <c r="D62" s="17"/>
      <c r="E62" s="17"/>
      <c r="F62" s="17"/>
      <c r="G62" s="17"/>
      <c r="H62" s="17"/>
      <c r="I62" s="17"/>
      <c r="J62" s="110"/>
    </row>
  </sheetData>
  <sheetProtection password="D9E5" sheet="1" objects="1" scenarios="1" selectLockedCells="1"/>
  <mergeCells count="66">
    <mergeCell ref="C60:E60"/>
    <mergeCell ref="H60:I61"/>
    <mergeCell ref="C53:E53"/>
    <mergeCell ref="C54:E54"/>
    <mergeCell ref="G54:H54"/>
    <mergeCell ref="C57:H57"/>
    <mergeCell ref="C58:E58"/>
    <mergeCell ref="C59:H59"/>
    <mergeCell ref="C37:D37"/>
    <mergeCell ref="C56:H56"/>
    <mergeCell ref="C45:D45"/>
    <mergeCell ref="C46:F46"/>
    <mergeCell ref="C47:G47"/>
    <mergeCell ref="C48:E48"/>
    <mergeCell ref="C49:E49"/>
    <mergeCell ref="C50:E50"/>
    <mergeCell ref="C51:E51"/>
    <mergeCell ref="C52:E52"/>
    <mergeCell ref="E39:F39"/>
    <mergeCell ref="E40:F40"/>
    <mergeCell ref="E41:F41"/>
    <mergeCell ref="E42:F42"/>
    <mergeCell ref="E43:F43"/>
    <mergeCell ref="C38:H38"/>
    <mergeCell ref="H28:I28"/>
    <mergeCell ref="C29:E29"/>
    <mergeCell ref="H29:I29"/>
    <mergeCell ref="C30:H30"/>
    <mergeCell ref="E31:F31"/>
    <mergeCell ref="E44:F44"/>
    <mergeCell ref="E33:F33"/>
    <mergeCell ref="E34:F34"/>
    <mergeCell ref="E35:F35"/>
    <mergeCell ref="E36:F36"/>
    <mergeCell ref="C21:E21"/>
    <mergeCell ref="E32:F32"/>
    <mergeCell ref="C28:E28"/>
    <mergeCell ref="C24:E24"/>
    <mergeCell ref="C25:E25"/>
    <mergeCell ref="C26:E26"/>
    <mergeCell ref="C27:E27"/>
    <mergeCell ref="C23:E23"/>
    <mergeCell ref="C8:E8"/>
    <mergeCell ref="G8:I8"/>
    <mergeCell ref="H9:I9"/>
    <mergeCell ref="C22:E22"/>
    <mergeCell ref="C11:E11"/>
    <mergeCell ref="C12:E12"/>
    <mergeCell ref="C13:E13"/>
    <mergeCell ref="C14:E14"/>
    <mergeCell ref="C15:E15"/>
    <mergeCell ref="C16:E16"/>
    <mergeCell ref="H22:I22"/>
    <mergeCell ref="C10:E10"/>
    <mergeCell ref="C17:E17"/>
    <mergeCell ref="C18:E18"/>
    <mergeCell ref="C19:E19"/>
    <mergeCell ref="C20:E20"/>
    <mergeCell ref="C7:E7"/>
    <mergeCell ref="G7:I7"/>
    <mergeCell ref="C2:I2"/>
    <mergeCell ref="C3:I3"/>
    <mergeCell ref="C5:E5"/>
    <mergeCell ref="G5:I5"/>
    <mergeCell ref="C6:E6"/>
    <mergeCell ref="G6:I6"/>
  </mergeCells>
  <dataValidations count="2">
    <dataValidation type="list" errorStyle="warning" allowBlank="1" showInputMessage="1" showErrorMessage="1" promptTitle="Bitte auswählen" prompt="Bitte geben Sie hier den geplanten Regelungstyp an" sqref="H14:I14">
      <formula1>Steuerungsdropdown</formula1>
    </dataValidation>
    <dataValidation type="list" errorStyle="warning" allowBlank="1" showInputMessage="1" showErrorMessage="1" promptTitle="Bitte auswählen" prompt="Bitte wählen sie hier den vorhandenen Regelungstyp aus" sqref="G14">
      <formula1>Steuerungsdropdown</formula1>
    </dataValidation>
  </dataValidations>
  <hyperlinks>
    <hyperlink ref="C57" location="Hinweise!A1" display="Informationen zu Volllaststunden in Abhängigkeit zum Raum finden Sie im Tabellenblatt Hinweise"/>
  </hyperlinks>
  <pageMargins left="0.39370078740157483" right="0.39370078740157483" top="0.39370078740157483" bottom="0.39370078740157483" header="0.51181102362204722" footer="0.51181102362204722"/>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B1:AP62"/>
  <sheetViews>
    <sheetView showGridLines="0" view="pageBreakPreview" zoomScaleNormal="100" workbookViewId="0">
      <selection activeCell="G6" sqref="G6:I6"/>
    </sheetView>
  </sheetViews>
  <sheetFormatPr baseColWidth="10" defaultRowHeight="12.75" x14ac:dyDescent="0.2"/>
  <cols>
    <col min="1" max="1" width="2.5703125" customWidth="1"/>
    <col min="2" max="2" width="2.85546875" customWidth="1"/>
    <col min="3" max="3" width="25.42578125" customWidth="1"/>
    <col min="4" max="4" width="8.42578125" customWidth="1"/>
    <col min="5" max="5" width="23.28515625" customWidth="1"/>
    <col min="6" max="6" width="2.28515625" customWidth="1"/>
    <col min="7" max="8" width="20.7109375" customWidth="1"/>
    <col min="9" max="9" width="20.7109375" style="110" customWidth="1"/>
    <col min="10" max="10" width="1.7109375" customWidth="1"/>
    <col min="11" max="23" width="10.28515625" customWidth="1"/>
    <col min="24" max="24" width="9.140625" style="15" customWidth="1"/>
    <col min="25" max="25" width="11" customWidth="1"/>
    <col min="26" max="26" width="5.7109375" customWidth="1"/>
    <col min="27" max="27" width="6.140625" customWidth="1"/>
  </cols>
  <sheetData>
    <row r="1" spans="2:42" x14ac:dyDescent="0.2">
      <c r="E1" s="5"/>
    </row>
    <row r="2" spans="2:42" ht="23.25" x14ac:dyDescent="0.4">
      <c r="B2" s="137"/>
      <c r="C2" s="226" t="s">
        <v>143</v>
      </c>
      <c r="D2" s="226"/>
      <c r="E2" s="226"/>
      <c r="F2" s="226"/>
      <c r="G2" s="226"/>
      <c r="H2" s="226"/>
      <c r="I2" s="226"/>
      <c r="J2" s="109"/>
      <c r="K2" s="1"/>
      <c r="L2" s="1"/>
      <c r="M2" s="1"/>
      <c r="N2" s="1"/>
      <c r="O2" s="1"/>
      <c r="P2" s="1"/>
      <c r="Q2" s="1"/>
      <c r="R2" s="1"/>
      <c r="S2" s="1"/>
      <c r="T2" s="1"/>
      <c r="U2" s="1"/>
      <c r="V2" s="1"/>
      <c r="W2" s="1"/>
      <c r="X2" s="126"/>
      <c r="Y2" s="118"/>
      <c r="Z2" s="118"/>
      <c r="AA2" s="118"/>
      <c r="AB2" s="118"/>
      <c r="AC2" s="118"/>
      <c r="AD2" s="118"/>
    </row>
    <row r="3" spans="2:42" ht="15" customHeight="1" x14ac:dyDescent="0.2">
      <c r="B3" s="137"/>
      <c r="C3" s="227" t="s">
        <v>60</v>
      </c>
      <c r="D3" s="227"/>
      <c r="E3" s="227"/>
      <c r="F3" s="227"/>
      <c r="G3" s="227"/>
      <c r="H3" s="227"/>
      <c r="I3" s="227"/>
      <c r="J3" s="109"/>
      <c r="K3" s="1"/>
      <c r="L3" s="1"/>
      <c r="M3" s="1"/>
      <c r="N3" s="1"/>
      <c r="O3" s="1"/>
      <c r="P3" s="1"/>
      <c r="Q3" s="1"/>
      <c r="R3" s="1"/>
      <c r="S3" s="1"/>
      <c r="T3" s="1"/>
      <c r="U3" s="1"/>
      <c r="V3" s="1"/>
      <c r="W3" s="1"/>
      <c r="X3" s="119"/>
      <c r="Y3" s="118"/>
      <c r="Z3" s="118"/>
      <c r="AA3" s="118"/>
      <c r="AB3" s="118"/>
      <c r="AC3" s="118"/>
      <c r="AD3" s="118"/>
    </row>
    <row r="4" spans="2:42" ht="6.75" customHeight="1" x14ac:dyDescent="0.2">
      <c r="B4" s="137"/>
      <c r="C4" s="17"/>
      <c r="D4" s="17"/>
      <c r="E4" s="7"/>
      <c r="F4" s="8"/>
      <c r="G4" s="8"/>
      <c r="H4" s="8"/>
      <c r="I4" s="8"/>
      <c r="J4" s="109"/>
      <c r="K4" s="1"/>
      <c r="L4" s="1"/>
      <c r="M4" s="1"/>
      <c r="N4" s="1"/>
      <c r="O4" s="1"/>
      <c r="P4" s="1"/>
      <c r="Q4" s="1"/>
      <c r="R4" s="1"/>
      <c r="S4" s="1"/>
      <c r="T4" s="1"/>
      <c r="U4" s="1"/>
      <c r="V4" s="1"/>
      <c r="W4" s="1"/>
      <c r="X4" s="119"/>
      <c r="Y4" s="118"/>
      <c r="Z4" s="118"/>
      <c r="AA4" s="118"/>
      <c r="AB4" s="118"/>
      <c r="AC4" s="118"/>
      <c r="AD4" s="118"/>
    </row>
    <row r="5" spans="2:42" ht="18" customHeight="1" x14ac:dyDescent="0.2">
      <c r="B5" s="137">
        <v>1</v>
      </c>
      <c r="C5" s="239" t="s">
        <v>6</v>
      </c>
      <c r="D5" s="240"/>
      <c r="E5" s="241"/>
      <c r="F5" s="8"/>
      <c r="G5" s="233">
        <f>+BASISFORMULAR!F5</f>
        <v>0</v>
      </c>
      <c r="H5" s="234"/>
      <c r="I5" s="235"/>
      <c r="J5" s="109"/>
      <c r="K5" s="1"/>
      <c r="L5" s="1"/>
      <c r="M5" s="1"/>
      <c r="N5" s="1"/>
      <c r="O5" s="1"/>
      <c r="P5" s="1"/>
      <c r="Q5" s="1"/>
      <c r="R5" s="1"/>
      <c r="S5" s="1"/>
      <c r="T5" s="1"/>
      <c r="U5" s="1"/>
      <c r="V5" s="1"/>
      <c r="W5" s="1"/>
      <c r="X5" s="119"/>
      <c r="Y5" s="118"/>
      <c r="Z5" s="118"/>
      <c r="AA5" s="118"/>
      <c r="AB5" s="118"/>
      <c r="AC5" s="118"/>
      <c r="AD5" s="118"/>
    </row>
    <row r="6" spans="2:42" ht="18" customHeight="1" x14ac:dyDescent="0.2">
      <c r="B6" s="137">
        <v>2</v>
      </c>
      <c r="C6" s="239" t="s">
        <v>62</v>
      </c>
      <c r="D6" s="240"/>
      <c r="E6" s="241"/>
      <c r="F6" s="8"/>
      <c r="G6" s="230"/>
      <c r="H6" s="231"/>
      <c r="I6" s="232"/>
      <c r="J6" s="109"/>
      <c r="K6" s="1"/>
      <c r="L6" s="1"/>
      <c r="M6" s="1"/>
      <c r="N6" s="1"/>
      <c r="O6" s="1"/>
      <c r="P6" s="1"/>
      <c r="Q6" s="1"/>
      <c r="R6" s="1"/>
      <c r="S6" s="1"/>
      <c r="T6" s="1"/>
      <c r="U6" s="1"/>
      <c r="V6" s="1"/>
      <c r="W6" s="1"/>
      <c r="X6" s="119"/>
      <c r="Y6" s="118"/>
      <c r="Z6" s="118"/>
      <c r="AA6" s="118"/>
      <c r="AB6" s="118"/>
      <c r="AC6" s="118"/>
      <c r="AD6" s="118"/>
    </row>
    <row r="7" spans="2:42" ht="18" customHeight="1" x14ac:dyDescent="0.2">
      <c r="B7" s="137">
        <v>3</v>
      </c>
      <c r="C7" s="236" t="s">
        <v>71</v>
      </c>
      <c r="D7" s="237"/>
      <c r="E7" s="238"/>
      <c r="F7" s="8"/>
      <c r="G7" s="230"/>
      <c r="H7" s="231"/>
      <c r="I7" s="232"/>
      <c r="J7" s="109"/>
      <c r="K7" s="1"/>
      <c r="L7" s="1"/>
      <c r="M7" s="1"/>
      <c r="N7" s="1"/>
      <c r="O7" s="1"/>
      <c r="P7" s="1"/>
      <c r="Q7" s="1"/>
      <c r="R7" s="1"/>
      <c r="S7" s="1"/>
      <c r="T7" s="1"/>
      <c r="U7" s="1"/>
      <c r="V7" s="1"/>
      <c r="W7" s="1"/>
      <c r="X7" s="119"/>
      <c r="Y7" s="118"/>
      <c r="Z7" s="118"/>
      <c r="AA7" s="118"/>
      <c r="AB7" s="118"/>
      <c r="AC7" s="118"/>
      <c r="AD7" s="118"/>
    </row>
    <row r="8" spans="2:42" ht="18" customHeight="1" x14ac:dyDescent="0.2">
      <c r="B8" s="137">
        <v>4</v>
      </c>
      <c r="C8" s="239" t="s">
        <v>72</v>
      </c>
      <c r="D8" s="240"/>
      <c r="E8" s="241"/>
      <c r="F8" s="8"/>
      <c r="G8" s="230"/>
      <c r="H8" s="231"/>
      <c r="I8" s="232"/>
      <c r="J8" s="109"/>
      <c r="K8" s="1"/>
      <c r="L8" s="1"/>
      <c r="M8" s="1"/>
      <c r="N8" s="1"/>
      <c r="O8" s="1"/>
      <c r="P8" s="1"/>
      <c r="Q8" s="1"/>
      <c r="R8" s="1"/>
      <c r="S8" s="1"/>
      <c r="T8" s="1"/>
      <c r="U8" s="1"/>
      <c r="V8" s="1"/>
      <c r="W8" s="1"/>
      <c r="X8" s="119"/>
      <c r="Y8" s="118"/>
      <c r="Z8" s="118"/>
      <c r="AA8" s="118"/>
      <c r="AB8" s="118"/>
      <c r="AC8" s="118"/>
      <c r="AD8" s="118"/>
    </row>
    <row r="9" spans="2:42" ht="14.25" customHeight="1" x14ac:dyDescent="0.25">
      <c r="B9" s="137"/>
      <c r="C9" s="17"/>
      <c r="D9" s="17"/>
      <c r="E9" s="34"/>
      <c r="F9" s="8"/>
      <c r="G9" s="42" t="s">
        <v>7</v>
      </c>
      <c r="H9" s="242" t="s">
        <v>8</v>
      </c>
      <c r="I9" s="243"/>
      <c r="J9" s="109"/>
      <c r="K9" s="1"/>
      <c r="L9" s="1"/>
      <c r="M9" s="1"/>
      <c r="N9" s="1"/>
      <c r="O9" s="1"/>
      <c r="P9" s="1"/>
      <c r="Q9" s="1"/>
      <c r="R9" s="1"/>
      <c r="S9" s="1"/>
      <c r="T9" s="1"/>
      <c r="U9" s="1"/>
      <c r="V9" s="1"/>
      <c r="W9" s="1"/>
      <c r="X9" s="119"/>
      <c r="Y9" s="118"/>
      <c r="Z9" s="118"/>
      <c r="AA9" s="118"/>
      <c r="AB9" s="118"/>
      <c r="AC9" s="118"/>
      <c r="AD9" s="118"/>
    </row>
    <row r="10" spans="2:42" ht="30" x14ac:dyDescent="0.2">
      <c r="B10" s="137">
        <v>5</v>
      </c>
      <c r="C10" s="244" t="s">
        <v>14</v>
      </c>
      <c r="D10" s="245"/>
      <c r="E10" s="246"/>
      <c r="F10" s="8"/>
      <c r="G10" s="74"/>
      <c r="H10" s="107" t="s">
        <v>144</v>
      </c>
      <c r="I10" s="107" t="s">
        <v>145</v>
      </c>
      <c r="J10" s="109"/>
      <c r="K10" s="1"/>
      <c r="L10" s="1"/>
      <c r="M10" s="1"/>
      <c r="N10" s="1"/>
      <c r="O10" s="1"/>
      <c r="P10" s="1"/>
      <c r="Q10" s="1"/>
      <c r="R10" s="1"/>
      <c r="S10" s="1"/>
      <c r="T10" s="1"/>
      <c r="U10" s="1"/>
      <c r="V10" s="1"/>
      <c r="W10" s="1"/>
      <c r="X10" s="119"/>
      <c r="Y10" s="118"/>
      <c r="Z10" s="118"/>
      <c r="AA10" s="118"/>
      <c r="AB10" s="118"/>
      <c r="AC10" s="118"/>
      <c r="AD10" s="118"/>
      <c r="AE10" s="118"/>
      <c r="AF10" s="118"/>
      <c r="AG10" s="118"/>
      <c r="AH10" s="118"/>
      <c r="AI10" s="118"/>
      <c r="AJ10" s="118"/>
      <c r="AK10" s="118"/>
      <c r="AL10" s="118"/>
      <c r="AM10" s="118"/>
      <c r="AN10" s="118"/>
      <c r="AO10" s="118"/>
      <c r="AP10" s="118"/>
    </row>
    <row r="11" spans="2:42" ht="15" customHeight="1" x14ac:dyDescent="0.2">
      <c r="B11" s="137">
        <v>6</v>
      </c>
      <c r="C11" s="244" t="s">
        <v>9</v>
      </c>
      <c r="D11" s="245"/>
      <c r="E11" s="246"/>
      <c r="F11" s="8"/>
      <c r="G11" s="74"/>
      <c r="H11" s="74"/>
      <c r="I11" s="74"/>
      <c r="J11" s="109"/>
      <c r="K11" s="1"/>
      <c r="L11" s="1"/>
      <c r="M11" s="1"/>
      <c r="N11" s="1"/>
      <c r="O11" s="1"/>
      <c r="P11" s="1"/>
      <c r="Q11" s="1"/>
      <c r="R11" s="1"/>
      <c r="S11" s="1"/>
      <c r="T11" s="1"/>
      <c r="U11" s="1"/>
      <c r="V11" s="1"/>
      <c r="W11" s="1"/>
      <c r="X11" s="119"/>
      <c r="Y11" s="118"/>
      <c r="Z11" s="118"/>
      <c r="AA11" s="118"/>
      <c r="AB11" s="118"/>
      <c r="AC11" s="118"/>
      <c r="AD11" s="118"/>
      <c r="AE11" s="118"/>
      <c r="AF11" s="118"/>
      <c r="AG11" s="118"/>
      <c r="AH11" s="118"/>
      <c r="AI11" s="118"/>
      <c r="AJ11" s="118"/>
      <c r="AK11" s="118"/>
      <c r="AL11" s="118"/>
      <c r="AM11" s="118"/>
      <c r="AN11" s="118"/>
      <c r="AO11" s="118"/>
      <c r="AP11" s="118"/>
    </row>
    <row r="12" spans="2:42" ht="15" customHeight="1" x14ac:dyDescent="0.2">
      <c r="B12" s="137">
        <v>7</v>
      </c>
      <c r="C12" s="244" t="s">
        <v>10</v>
      </c>
      <c r="D12" s="245"/>
      <c r="E12" s="246"/>
      <c r="F12" s="8"/>
      <c r="G12" s="74"/>
      <c r="H12" s="74"/>
      <c r="I12" s="74"/>
      <c r="J12" s="109"/>
      <c r="K12" s="1"/>
      <c r="L12" s="1"/>
      <c r="M12" s="1"/>
      <c r="N12" s="1"/>
      <c r="O12" s="1"/>
      <c r="P12" s="1"/>
      <c r="Q12" s="1"/>
      <c r="R12" s="1"/>
      <c r="S12" s="1"/>
      <c r="T12" s="1"/>
      <c r="U12" s="1"/>
      <c r="V12" s="1"/>
      <c r="W12" s="1"/>
      <c r="X12" s="119"/>
      <c r="Y12" s="113"/>
      <c r="Z12" s="113"/>
      <c r="AA12" s="113"/>
      <c r="AB12" s="118"/>
      <c r="AC12" s="118"/>
      <c r="AD12" s="118"/>
      <c r="AE12" s="118"/>
      <c r="AF12" s="118"/>
      <c r="AG12" s="118"/>
      <c r="AH12" s="118"/>
      <c r="AI12" s="118"/>
      <c r="AJ12" s="118"/>
      <c r="AK12" s="118"/>
      <c r="AL12" s="118"/>
      <c r="AM12" s="118"/>
      <c r="AN12" s="118"/>
      <c r="AO12" s="118"/>
      <c r="AP12" s="118"/>
    </row>
    <row r="13" spans="2:42" ht="15" customHeight="1" x14ac:dyDescent="0.2">
      <c r="B13" s="137">
        <v>8</v>
      </c>
      <c r="C13" s="244" t="s">
        <v>11</v>
      </c>
      <c r="D13" s="245"/>
      <c r="E13" s="246"/>
      <c r="F13" s="8"/>
      <c r="G13" s="74"/>
      <c r="H13" s="74"/>
      <c r="I13" s="74"/>
      <c r="J13" s="109"/>
      <c r="K13" s="1"/>
      <c r="L13" s="1"/>
      <c r="M13" s="1"/>
      <c r="N13" s="1"/>
      <c r="O13" s="1"/>
      <c r="P13" s="1"/>
      <c r="Q13" s="1"/>
      <c r="R13" s="1"/>
      <c r="S13" s="1"/>
      <c r="T13" s="1"/>
      <c r="U13" s="1"/>
      <c r="V13" s="1"/>
      <c r="W13" s="1"/>
      <c r="X13" s="119"/>
      <c r="Y13" s="113"/>
      <c r="Z13" s="113"/>
      <c r="AA13" s="113"/>
      <c r="AB13" s="118"/>
      <c r="AC13" s="118"/>
      <c r="AD13" s="118"/>
      <c r="AE13" s="118"/>
      <c r="AF13" s="118"/>
      <c r="AG13" s="118"/>
      <c r="AH13" s="118"/>
      <c r="AI13" s="118"/>
      <c r="AJ13" s="118"/>
      <c r="AK13" s="118"/>
      <c r="AL13" s="118"/>
      <c r="AM13" s="118"/>
      <c r="AN13" s="118"/>
      <c r="AO13" s="118"/>
      <c r="AP13" s="118"/>
    </row>
    <row r="14" spans="2:42" ht="18" customHeight="1" x14ac:dyDescent="0.2">
      <c r="B14" s="137">
        <v>9</v>
      </c>
      <c r="C14" s="244" t="s">
        <v>63</v>
      </c>
      <c r="D14" s="245"/>
      <c r="E14" s="246"/>
      <c r="F14" s="8"/>
      <c r="G14" s="145" t="s">
        <v>141</v>
      </c>
      <c r="H14" s="145" t="s">
        <v>141</v>
      </c>
      <c r="I14" s="145" t="s">
        <v>141</v>
      </c>
      <c r="J14" s="109"/>
      <c r="K14" s="1"/>
      <c r="L14" s="1"/>
      <c r="M14" s="1"/>
      <c r="N14" s="1"/>
      <c r="O14" s="1"/>
      <c r="P14" s="1"/>
      <c r="Q14" s="1"/>
      <c r="R14" s="1"/>
      <c r="S14" s="1"/>
      <c r="T14" s="1"/>
      <c r="U14" s="1"/>
      <c r="V14" s="1"/>
      <c r="W14" s="1"/>
      <c r="X14" s="120"/>
      <c r="Y14" s="114"/>
      <c r="Z14" s="114"/>
      <c r="AA14" s="113"/>
      <c r="AB14" s="118"/>
      <c r="AC14" s="118"/>
      <c r="AD14" s="118"/>
      <c r="AE14" s="118"/>
      <c r="AF14" s="118"/>
      <c r="AG14" s="118"/>
      <c r="AH14" s="118"/>
      <c r="AI14" s="118"/>
      <c r="AJ14" s="118"/>
      <c r="AK14" s="118"/>
      <c r="AL14" s="118"/>
      <c r="AM14" s="118"/>
      <c r="AN14" s="118"/>
      <c r="AO14" s="118"/>
      <c r="AP14" s="118"/>
    </row>
    <row r="15" spans="2:42" ht="15" customHeight="1" x14ac:dyDescent="0.2">
      <c r="B15" s="137">
        <v>10</v>
      </c>
      <c r="C15" s="247" t="s">
        <v>159</v>
      </c>
      <c r="D15" s="248"/>
      <c r="E15" s="249"/>
      <c r="F15" s="8"/>
      <c r="G15" s="29"/>
      <c r="H15" s="29"/>
      <c r="I15" s="29"/>
      <c r="J15" s="109"/>
      <c r="K15" s="1"/>
      <c r="L15" s="1"/>
      <c r="M15" s="1"/>
      <c r="N15" s="1"/>
      <c r="O15" s="1"/>
      <c r="P15" s="1"/>
      <c r="Q15" s="1"/>
      <c r="R15" s="1"/>
      <c r="S15" s="1"/>
      <c r="T15" s="1"/>
      <c r="U15" s="1"/>
      <c r="V15" s="1"/>
      <c r="W15" s="1"/>
      <c r="X15" s="119"/>
      <c r="Y15" s="114"/>
      <c r="Z15" s="114"/>
      <c r="AA15" s="113"/>
      <c r="AB15" s="118"/>
      <c r="AC15" s="118"/>
      <c r="AD15" s="118"/>
      <c r="AE15" s="118"/>
      <c r="AF15" s="118"/>
      <c r="AG15" s="118"/>
      <c r="AH15" s="118"/>
      <c r="AI15" s="118"/>
      <c r="AJ15" s="118"/>
      <c r="AK15" s="118"/>
      <c r="AL15" s="118"/>
      <c r="AM15" s="118"/>
      <c r="AN15" s="118"/>
      <c r="AO15" s="118"/>
      <c r="AP15" s="118"/>
    </row>
    <row r="16" spans="2:42" ht="15" customHeight="1" x14ac:dyDescent="0.2">
      <c r="B16" s="137">
        <v>11</v>
      </c>
      <c r="C16" s="244" t="s">
        <v>0</v>
      </c>
      <c r="D16" s="245"/>
      <c r="E16" s="246"/>
      <c r="F16" s="8"/>
      <c r="G16" s="29"/>
      <c r="H16" s="29"/>
      <c r="I16" s="29"/>
      <c r="J16" s="109"/>
      <c r="K16" s="1"/>
      <c r="L16" s="1"/>
      <c r="M16" s="1"/>
      <c r="N16" s="1"/>
      <c r="O16" s="1"/>
      <c r="P16" s="1"/>
      <c r="Q16" s="1"/>
      <c r="R16" s="1"/>
      <c r="S16" s="1"/>
      <c r="T16" s="1"/>
      <c r="U16" s="1"/>
      <c r="V16" s="1"/>
      <c r="W16" s="1"/>
      <c r="X16" s="119"/>
      <c r="Y16" s="114"/>
      <c r="Z16" s="114"/>
      <c r="AA16" s="113"/>
      <c r="AB16" s="118"/>
      <c r="AC16" s="118"/>
      <c r="AD16" s="118"/>
      <c r="AE16" s="118"/>
      <c r="AF16" s="118"/>
      <c r="AG16" s="118"/>
      <c r="AH16" s="118"/>
      <c r="AI16" s="118"/>
      <c r="AJ16" s="118"/>
      <c r="AK16" s="118"/>
      <c r="AL16" s="118"/>
      <c r="AM16" s="118"/>
      <c r="AN16" s="118"/>
      <c r="AO16" s="118"/>
      <c r="AP16" s="118"/>
    </row>
    <row r="17" spans="2:42" ht="17.25" customHeight="1" x14ac:dyDescent="0.2">
      <c r="B17" s="137"/>
      <c r="C17" s="217" t="s">
        <v>73</v>
      </c>
      <c r="D17" s="217"/>
      <c r="E17" s="217"/>
      <c r="F17" s="8"/>
      <c r="G17" s="108"/>
      <c r="H17" s="108"/>
      <c r="I17" s="108"/>
      <c r="J17" s="109"/>
      <c r="K17" s="1"/>
      <c r="L17" s="1"/>
      <c r="M17" s="1"/>
      <c r="N17" s="1"/>
      <c r="O17" s="1"/>
      <c r="P17" s="1"/>
      <c r="Q17" s="1"/>
      <c r="R17" s="1"/>
      <c r="S17" s="1"/>
      <c r="T17" s="1"/>
      <c r="U17" s="1"/>
      <c r="V17" s="1"/>
      <c r="W17" s="1"/>
      <c r="X17" s="119"/>
      <c r="Y17" s="114"/>
      <c r="Z17" s="114"/>
      <c r="AA17" s="113"/>
      <c r="AB17" s="118"/>
      <c r="AC17" s="118"/>
      <c r="AD17" s="118"/>
      <c r="AE17" s="118"/>
      <c r="AF17" s="118"/>
      <c r="AG17" s="118"/>
      <c r="AH17" s="118"/>
      <c r="AI17" s="118"/>
      <c r="AJ17" s="118"/>
      <c r="AK17" s="118"/>
      <c r="AL17" s="118"/>
      <c r="AM17" s="118"/>
      <c r="AN17" s="118"/>
      <c r="AO17" s="118"/>
      <c r="AP17" s="118"/>
    </row>
    <row r="18" spans="2:42" ht="15" x14ac:dyDescent="0.2">
      <c r="B18" s="137">
        <v>12</v>
      </c>
      <c r="C18" s="244" t="s">
        <v>1</v>
      </c>
      <c r="D18" s="245"/>
      <c r="E18" s="246"/>
      <c r="F18" s="8"/>
      <c r="G18" s="30"/>
      <c r="H18" s="30"/>
      <c r="I18" s="30"/>
      <c r="J18" s="109"/>
      <c r="K18" s="1"/>
      <c r="L18" s="1"/>
      <c r="M18" s="1"/>
      <c r="N18" s="1"/>
      <c r="O18" s="1"/>
      <c r="P18" s="1"/>
      <c r="Q18" s="1"/>
      <c r="R18" s="1"/>
      <c r="S18" s="1"/>
      <c r="T18" s="1"/>
      <c r="U18" s="1"/>
      <c r="V18" s="1"/>
      <c r="W18" s="1"/>
      <c r="X18" s="119"/>
      <c r="Y18" s="114"/>
      <c r="Z18" s="114"/>
      <c r="AA18" s="113"/>
      <c r="AB18" s="118"/>
      <c r="AC18" s="118"/>
      <c r="AD18" s="118"/>
      <c r="AE18" s="118"/>
      <c r="AF18" s="118"/>
      <c r="AG18" s="118"/>
      <c r="AH18" s="118"/>
      <c r="AI18" s="118"/>
      <c r="AJ18" s="118"/>
      <c r="AK18" s="118"/>
      <c r="AL18" s="118"/>
      <c r="AM18" s="118"/>
      <c r="AN18" s="118"/>
      <c r="AO18" s="118"/>
      <c r="AP18" s="118"/>
    </row>
    <row r="19" spans="2:42" ht="15" customHeight="1" x14ac:dyDescent="0.2">
      <c r="B19" s="137">
        <v>13</v>
      </c>
      <c r="C19" s="244" t="s">
        <v>115</v>
      </c>
      <c r="D19" s="245"/>
      <c r="E19" s="246"/>
      <c r="F19" s="8"/>
      <c r="G19" s="88"/>
      <c r="H19" s="88"/>
      <c r="I19" s="88"/>
      <c r="J19" s="109"/>
      <c r="K19" s="1"/>
      <c r="L19" s="1"/>
      <c r="M19" s="1"/>
      <c r="N19" s="1"/>
      <c r="O19" s="1"/>
      <c r="P19" s="1"/>
      <c r="Q19" s="1"/>
      <c r="R19" s="1"/>
      <c r="S19" s="1"/>
      <c r="T19" s="1"/>
      <c r="U19" s="1"/>
      <c r="V19" s="1"/>
      <c r="W19" s="1"/>
      <c r="X19" s="119"/>
      <c r="Y19" s="114"/>
      <c r="Z19" s="114"/>
      <c r="AA19" s="113"/>
      <c r="AB19" s="118"/>
      <c r="AC19" s="118"/>
      <c r="AD19" s="118"/>
      <c r="AE19" s="118"/>
      <c r="AF19" s="118"/>
      <c r="AG19" s="118"/>
      <c r="AH19" s="118"/>
      <c r="AI19" s="118"/>
      <c r="AJ19" s="118"/>
      <c r="AK19" s="118"/>
      <c r="AL19" s="118"/>
      <c r="AM19" s="118"/>
      <c r="AN19" s="118"/>
      <c r="AO19" s="118"/>
      <c r="AP19" s="118"/>
    </row>
    <row r="20" spans="2:42" ht="18" customHeight="1" x14ac:dyDescent="0.2">
      <c r="B20" s="137">
        <v>14</v>
      </c>
      <c r="C20" s="239" t="s">
        <v>28</v>
      </c>
      <c r="D20" s="240"/>
      <c r="E20" s="241"/>
      <c r="F20" s="8"/>
      <c r="G20" s="31">
        <f>+G18*G16+G19</f>
        <v>0</v>
      </c>
      <c r="H20" s="31">
        <f>+H18*H16+H19</f>
        <v>0</v>
      </c>
      <c r="I20" s="31">
        <f>+I18*I16+I19</f>
        <v>0</v>
      </c>
      <c r="J20" s="109"/>
      <c r="K20" s="1"/>
      <c r="L20" s="1"/>
      <c r="M20" s="1"/>
      <c r="N20" s="1"/>
      <c r="O20" s="1"/>
      <c r="P20" s="1"/>
      <c r="Q20" s="1"/>
      <c r="R20" s="1"/>
      <c r="S20" s="1"/>
      <c r="T20" s="1"/>
      <c r="U20" s="1"/>
      <c r="V20" s="1"/>
      <c r="W20" s="1"/>
      <c r="X20" s="119"/>
      <c r="Y20" s="115"/>
      <c r="Z20" s="115"/>
      <c r="AA20" s="116"/>
      <c r="AB20" s="118"/>
      <c r="AC20" s="118"/>
      <c r="AD20" s="118"/>
      <c r="AE20" s="118"/>
      <c r="AF20" s="118"/>
      <c r="AG20" s="118"/>
      <c r="AH20" s="118"/>
      <c r="AI20" s="118"/>
      <c r="AJ20" s="118"/>
      <c r="AK20" s="118"/>
      <c r="AL20" s="118"/>
      <c r="AM20" s="118"/>
      <c r="AN20" s="118"/>
      <c r="AO20" s="118"/>
      <c r="AP20" s="118"/>
    </row>
    <row r="21" spans="2:42" ht="18" customHeight="1" x14ac:dyDescent="0.2">
      <c r="B21" s="137">
        <v>15</v>
      </c>
      <c r="C21" s="244" t="s">
        <v>2</v>
      </c>
      <c r="D21" s="245"/>
      <c r="E21" s="246"/>
      <c r="F21" s="8"/>
      <c r="G21" s="32">
        <f>G15*G20/1000</f>
        <v>0</v>
      </c>
      <c r="H21" s="32">
        <f>+H15*H20/1000</f>
        <v>0</v>
      </c>
      <c r="I21" s="32">
        <f>+I15*I20/1000</f>
        <v>0</v>
      </c>
      <c r="J21" s="109"/>
      <c r="K21" s="1"/>
      <c r="L21" s="1"/>
      <c r="M21" s="1"/>
      <c r="N21" s="1"/>
      <c r="O21" s="1"/>
      <c r="P21" s="1"/>
      <c r="Q21" s="1"/>
      <c r="R21" s="1"/>
      <c r="S21" s="1"/>
      <c r="T21" s="1"/>
      <c r="U21" s="1"/>
      <c r="V21" s="1"/>
      <c r="W21" s="1"/>
      <c r="X21" s="119"/>
      <c r="Y21" s="117"/>
      <c r="Z21" s="117"/>
      <c r="AA21" s="118"/>
      <c r="AB21" s="118"/>
      <c r="AC21" s="118"/>
      <c r="AD21" s="118"/>
      <c r="AE21" s="118"/>
      <c r="AF21" s="118"/>
      <c r="AG21" s="118"/>
      <c r="AH21" s="118"/>
      <c r="AI21" s="118"/>
      <c r="AJ21" s="118"/>
      <c r="AK21" s="118"/>
      <c r="AL21" s="118"/>
      <c r="AM21" s="118"/>
      <c r="AN21" s="118"/>
      <c r="AO21" s="118"/>
      <c r="AP21" s="118"/>
    </row>
    <row r="22" spans="2:42" ht="18" customHeight="1" x14ac:dyDescent="0.2">
      <c r="B22" s="137">
        <v>16</v>
      </c>
      <c r="C22" s="244" t="s">
        <v>66</v>
      </c>
      <c r="D22" s="245"/>
      <c r="E22" s="246"/>
      <c r="F22" s="8"/>
      <c r="G22" s="31" t="e">
        <f>+G21/G8*1000</f>
        <v>#DIV/0!</v>
      </c>
      <c r="H22" s="215">
        <f>IF(G8&lt;&gt;0,(H21+I21)/G8*1000,0)</f>
        <v>0</v>
      </c>
      <c r="I22" s="216"/>
      <c r="J22" s="109"/>
      <c r="K22" s="43"/>
      <c r="L22" s="43"/>
      <c r="M22" s="43"/>
      <c r="N22" s="43"/>
      <c r="O22" s="43"/>
      <c r="P22" s="43"/>
      <c r="Q22" s="43"/>
      <c r="R22" s="1"/>
      <c r="S22" s="1"/>
      <c r="T22" s="1"/>
      <c r="U22" s="1"/>
      <c r="V22" s="1"/>
      <c r="W22" s="1"/>
      <c r="X22" s="119"/>
      <c r="Y22" s="117"/>
      <c r="Z22" s="117"/>
      <c r="AA22" s="118"/>
      <c r="AB22" s="118"/>
      <c r="AC22" s="118"/>
      <c r="AD22" s="118"/>
      <c r="AE22" s="118"/>
      <c r="AF22" s="118"/>
      <c r="AG22" s="118"/>
      <c r="AH22" s="118"/>
      <c r="AI22" s="118"/>
      <c r="AJ22" s="118"/>
      <c r="AK22" s="118"/>
      <c r="AL22" s="118"/>
      <c r="AM22" s="118"/>
      <c r="AN22" s="118"/>
      <c r="AO22" s="118"/>
      <c r="AP22" s="118"/>
    </row>
    <row r="23" spans="2:42" ht="15" customHeight="1" x14ac:dyDescent="0.2">
      <c r="B23" s="137">
        <v>17</v>
      </c>
      <c r="C23" s="244" t="s">
        <v>67</v>
      </c>
      <c r="D23" s="245"/>
      <c r="E23" s="246"/>
      <c r="F23" s="8"/>
      <c r="G23" s="30"/>
      <c r="H23" s="55"/>
      <c r="I23" s="55"/>
      <c r="J23" s="109"/>
      <c r="K23" s="1"/>
      <c r="L23" s="1"/>
      <c r="M23" s="1"/>
      <c r="N23" s="1"/>
      <c r="O23" s="1"/>
      <c r="P23" s="1"/>
      <c r="Q23" s="1"/>
      <c r="R23" s="1"/>
      <c r="S23" s="1"/>
      <c r="T23" s="1"/>
      <c r="U23" s="1"/>
      <c r="V23" s="1"/>
      <c r="W23" s="1"/>
      <c r="X23" s="119"/>
      <c r="Y23" s="117"/>
      <c r="Z23" s="117"/>
      <c r="AA23" s="118"/>
      <c r="AB23" s="118"/>
      <c r="AC23" s="118"/>
      <c r="AD23" s="118"/>
      <c r="AE23" s="118"/>
      <c r="AF23" s="118"/>
      <c r="AG23" s="118"/>
      <c r="AH23" s="118"/>
      <c r="AI23" s="118"/>
      <c r="AJ23" s="118"/>
      <c r="AK23" s="118"/>
      <c r="AL23" s="118"/>
      <c r="AM23" s="118"/>
      <c r="AN23" s="118"/>
      <c r="AO23" s="118"/>
      <c r="AP23" s="118"/>
    </row>
    <row r="24" spans="2:42" ht="15" customHeight="1" x14ac:dyDescent="0.2">
      <c r="B24" s="137">
        <v>18</v>
      </c>
      <c r="C24" s="239" t="s">
        <v>68</v>
      </c>
      <c r="D24" s="240"/>
      <c r="E24" s="241"/>
      <c r="F24" s="8"/>
      <c r="G24" s="55"/>
      <c r="H24" s="30"/>
      <c r="I24" s="30"/>
      <c r="J24" s="109"/>
      <c r="R24" s="1"/>
      <c r="S24" s="1"/>
      <c r="T24" s="1"/>
      <c r="U24" s="1"/>
      <c r="V24" s="1"/>
      <c r="W24" s="1"/>
      <c r="X24" s="119"/>
      <c r="Y24" s="124"/>
      <c r="Z24" s="117"/>
      <c r="AA24" s="118"/>
      <c r="AB24" s="118"/>
      <c r="AC24" s="118"/>
      <c r="AD24" s="118"/>
      <c r="AE24" s="118"/>
      <c r="AF24" s="118"/>
      <c r="AG24" s="118"/>
      <c r="AH24" s="118"/>
      <c r="AI24" s="118"/>
      <c r="AJ24" s="118"/>
      <c r="AK24" s="118"/>
      <c r="AL24" s="118"/>
      <c r="AM24" s="118"/>
      <c r="AN24" s="118"/>
      <c r="AO24" s="118"/>
      <c r="AP24" s="118"/>
    </row>
    <row r="25" spans="2:42" ht="15" customHeight="1" x14ac:dyDescent="0.2">
      <c r="B25" s="137">
        <v>19</v>
      </c>
      <c r="C25" s="239" t="s">
        <v>69</v>
      </c>
      <c r="D25" s="240"/>
      <c r="E25" s="241"/>
      <c r="F25" s="8"/>
      <c r="G25" s="55"/>
      <c r="H25" s="30"/>
      <c r="I25" s="30"/>
      <c r="J25" s="109"/>
      <c r="R25" s="1"/>
      <c r="S25" s="1"/>
      <c r="T25" s="1"/>
      <c r="U25" s="1"/>
      <c r="V25" s="1"/>
      <c r="W25" s="1"/>
      <c r="X25" s="119"/>
      <c r="Y25" s="124"/>
      <c r="Z25" s="117"/>
      <c r="AA25" s="118"/>
      <c r="AB25" s="118"/>
      <c r="AC25" s="118"/>
      <c r="AD25" s="118"/>
      <c r="AE25" s="118"/>
      <c r="AF25" s="118"/>
      <c r="AG25" s="118"/>
      <c r="AH25" s="118"/>
      <c r="AI25" s="118"/>
      <c r="AJ25" s="118"/>
      <c r="AK25" s="118"/>
      <c r="AL25" s="118"/>
      <c r="AM25" s="118"/>
      <c r="AN25" s="118"/>
      <c r="AO25" s="118"/>
      <c r="AP25" s="118"/>
    </row>
    <row r="26" spans="2:42" ht="15" customHeight="1" x14ac:dyDescent="0.2">
      <c r="B26" s="137">
        <v>20</v>
      </c>
      <c r="C26" s="239" t="s">
        <v>29</v>
      </c>
      <c r="D26" s="240"/>
      <c r="E26" s="241"/>
      <c r="F26" s="8"/>
      <c r="G26" s="55"/>
      <c r="H26" s="30"/>
      <c r="I26" s="30"/>
      <c r="J26" s="109"/>
      <c r="R26" s="1"/>
      <c r="S26" s="1"/>
      <c r="T26" s="1"/>
      <c r="U26" s="1"/>
      <c r="V26" s="1"/>
      <c r="W26" s="1"/>
      <c r="X26" s="119"/>
      <c r="Y26" s="124"/>
      <c r="Z26" s="117"/>
      <c r="AA26" s="118"/>
      <c r="AB26" s="118"/>
      <c r="AC26" s="118"/>
      <c r="AD26" s="118"/>
      <c r="AE26" s="118"/>
      <c r="AF26" s="118"/>
      <c r="AG26" s="118"/>
      <c r="AH26" s="118"/>
      <c r="AI26" s="118"/>
      <c r="AJ26" s="118"/>
      <c r="AK26" s="118"/>
      <c r="AL26" s="118"/>
      <c r="AM26" s="118"/>
      <c r="AN26" s="118"/>
      <c r="AO26" s="118"/>
      <c r="AP26" s="118"/>
    </row>
    <row r="27" spans="2:42" ht="18" customHeight="1" x14ac:dyDescent="0.2">
      <c r="B27" s="137">
        <v>21</v>
      </c>
      <c r="C27" s="252" t="s">
        <v>30</v>
      </c>
      <c r="D27" s="253"/>
      <c r="E27" s="254"/>
      <c r="F27" s="52"/>
      <c r="G27" s="55"/>
      <c r="H27" s="56">
        <f>+G23-H24-H25-H26</f>
        <v>0</v>
      </c>
      <c r="I27" s="56">
        <f>+G23-I24-I25-I26</f>
        <v>0</v>
      </c>
      <c r="J27" s="109"/>
      <c r="K27" s="1"/>
      <c r="L27" s="1"/>
      <c r="M27" s="1"/>
      <c r="N27" s="1"/>
      <c r="O27" s="1"/>
      <c r="P27" s="1"/>
      <c r="Q27" s="1"/>
      <c r="R27" s="1"/>
      <c r="S27" s="1"/>
      <c r="T27" s="1"/>
      <c r="U27" s="1"/>
      <c r="V27" s="1"/>
      <c r="W27" s="1"/>
      <c r="X27" s="119"/>
      <c r="Y27" s="117"/>
      <c r="Z27" s="117"/>
      <c r="AA27" s="118"/>
      <c r="AB27" s="118"/>
      <c r="AC27" s="118"/>
      <c r="AD27" s="118"/>
      <c r="AE27" s="118"/>
      <c r="AF27" s="118"/>
      <c r="AG27" s="118"/>
      <c r="AH27" s="118"/>
      <c r="AI27" s="118"/>
      <c r="AJ27" s="118"/>
      <c r="AK27" s="118"/>
      <c r="AL27" s="118"/>
      <c r="AM27" s="118"/>
      <c r="AN27" s="118"/>
      <c r="AO27" s="118"/>
      <c r="AP27" s="118"/>
    </row>
    <row r="28" spans="2:42" ht="18" customHeight="1" x14ac:dyDescent="0.2">
      <c r="B28" s="137">
        <v>22</v>
      </c>
      <c r="C28" s="252" t="s">
        <v>12</v>
      </c>
      <c r="D28" s="253"/>
      <c r="E28" s="254"/>
      <c r="F28" s="52"/>
      <c r="G28" s="56">
        <f>+G21*G23</f>
        <v>0</v>
      </c>
      <c r="H28" s="223">
        <f>+(H21*H27)+(I21*I27)</f>
        <v>0</v>
      </c>
      <c r="I28" s="224"/>
      <c r="J28" s="109"/>
      <c r="K28" s="1"/>
      <c r="L28" s="1"/>
      <c r="M28" s="1"/>
      <c r="N28" s="1"/>
      <c r="O28" s="1"/>
      <c r="P28" s="1"/>
      <c r="Q28" s="1"/>
      <c r="R28" s="1"/>
      <c r="S28" s="1"/>
      <c r="T28" s="1"/>
      <c r="U28" s="1"/>
      <c r="V28" s="1"/>
      <c r="W28" s="1"/>
      <c r="X28" s="119"/>
      <c r="Y28" s="117"/>
      <c r="Z28" s="117"/>
      <c r="AA28" s="118"/>
      <c r="AB28" s="118"/>
      <c r="AC28" s="118"/>
      <c r="AD28" s="118"/>
      <c r="AE28" s="118"/>
      <c r="AF28" s="118"/>
      <c r="AG28" s="118"/>
      <c r="AH28" s="118"/>
      <c r="AI28" s="118"/>
      <c r="AJ28" s="118"/>
      <c r="AK28" s="118"/>
      <c r="AL28" s="118"/>
      <c r="AM28" s="118"/>
      <c r="AN28" s="118"/>
      <c r="AO28" s="118"/>
      <c r="AP28" s="118"/>
    </row>
    <row r="29" spans="2:42" ht="18" customHeight="1" x14ac:dyDescent="0.2">
      <c r="B29" s="137">
        <v>23</v>
      </c>
      <c r="C29" s="252" t="s">
        <v>70</v>
      </c>
      <c r="D29" s="253"/>
      <c r="E29" s="254"/>
      <c r="F29" s="52"/>
      <c r="G29" s="57">
        <f>IF(G23="",0,+G28-H28)</f>
        <v>0</v>
      </c>
      <c r="H29" s="221">
        <f>IF(G28&lt;&gt;0,+G29/G28,0)</f>
        <v>0</v>
      </c>
      <c r="I29" s="222"/>
      <c r="J29" s="109"/>
      <c r="K29" s="1"/>
      <c r="L29" s="1"/>
      <c r="M29" s="1"/>
      <c r="N29" s="1"/>
      <c r="O29" s="1"/>
      <c r="P29" s="1"/>
      <c r="Q29" s="1"/>
      <c r="R29" s="1"/>
      <c r="S29" s="1"/>
      <c r="T29" s="1"/>
      <c r="U29" s="1"/>
      <c r="V29" s="1"/>
      <c r="W29" s="1"/>
      <c r="X29" s="119"/>
      <c r="Y29" s="117"/>
      <c r="Z29" s="117"/>
      <c r="AA29" s="118"/>
      <c r="AB29" s="118"/>
      <c r="AC29" s="118"/>
      <c r="AD29" s="118"/>
      <c r="AE29" s="118"/>
      <c r="AF29" s="118"/>
      <c r="AG29" s="118"/>
      <c r="AH29" s="118"/>
      <c r="AI29" s="118"/>
      <c r="AJ29" s="118"/>
      <c r="AK29" s="118"/>
      <c r="AL29" s="118"/>
      <c r="AM29" s="118"/>
      <c r="AN29" s="118"/>
      <c r="AO29" s="118"/>
      <c r="AP29" s="118"/>
    </row>
    <row r="30" spans="2:42" ht="17.25" customHeight="1" x14ac:dyDescent="0.2">
      <c r="B30" s="137"/>
      <c r="C30" s="212" t="s">
        <v>160</v>
      </c>
      <c r="D30" s="212"/>
      <c r="E30" s="212"/>
      <c r="F30" s="212"/>
      <c r="G30" s="212"/>
      <c r="H30" s="212"/>
      <c r="I30" s="8"/>
      <c r="J30" s="109"/>
      <c r="K30" s="1"/>
      <c r="L30" s="1"/>
      <c r="M30" s="1"/>
      <c r="N30" s="1"/>
      <c r="O30" s="1"/>
      <c r="P30" s="1"/>
      <c r="Q30" s="1"/>
      <c r="R30" s="1"/>
      <c r="S30" s="1"/>
      <c r="T30" s="1"/>
      <c r="U30" s="1"/>
      <c r="V30" s="1"/>
      <c r="W30" s="1"/>
      <c r="X30" s="119"/>
      <c r="Y30" s="117"/>
      <c r="Z30" s="117"/>
      <c r="AA30" s="118"/>
      <c r="AB30" s="118"/>
      <c r="AC30" s="118"/>
      <c r="AD30" s="118"/>
    </row>
    <row r="31" spans="2:42" ht="36.75" customHeight="1" x14ac:dyDescent="0.2">
      <c r="B31" s="137"/>
      <c r="C31" s="35" t="s">
        <v>74</v>
      </c>
      <c r="D31" s="35" t="s">
        <v>75</v>
      </c>
      <c r="E31" s="257" t="s">
        <v>92</v>
      </c>
      <c r="F31" s="258"/>
      <c r="G31" s="35" t="s">
        <v>94</v>
      </c>
      <c r="H31" s="35" t="s">
        <v>76</v>
      </c>
      <c r="I31" s="8"/>
      <c r="J31" s="109"/>
      <c r="K31" s="1"/>
      <c r="L31" s="1"/>
      <c r="M31" s="1"/>
      <c r="N31" s="1"/>
      <c r="O31" s="1"/>
      <c r="P31" s="1"/>
      <c r="Q31" s="1"/>
      <c r="R31" s="1"/>
      <c r="S31" s="1"/>
      <c r="T31" s="1"/>
      <c r="U31" s="1"/>
      <c r="V31" s="1"/>
      <c r="W31" s="1"/>
      <c r="X31" s="119"/>
      <c r="Y31" s="117"/>
      <c r="Z31" s="117"/>
      <c r="AA31" s="118"/>
      <c r="AB31" s="118"/>
      <c r="AC31" s="118"/>
      <c r="AD31" s="118"/>
    </row>
    <row r="32" spans="2:42" ht="15" x14ac:dyDescent="0.2">
      <c r="B32" s="137">
        <v>24</v>
      </c>
      <c r="C32" s="76"/>
      <c r="D32" s="30"/>
      <c r="E32" s="250"/>
      <c r="F32" s="251"/>
      <c r="G32" s="104"/>
      <c r="H32" s="40">
        <f>+(G32+E32)*D32</f>
        <v>0</v>
      </c>
      <c r="I32" s="8"/>
      <c r="J32" s="109"/>
      <c r="K32" s="1"/>
      <c r="L32" s="1"/>
      <c r="M32" s="1"/>
      <c r="N32" s="1"/>
      <c r="O32" s="1"/>
      <c r="P32" s="1"/>
      <c r="Q32" s="1"/>
      <c r="R32" s="1"/>
      <c r="S32" s="1"/>
      <c r="T32" s="1"/>
      <c r="U32" s="1"/>
      <c r="V32" s="1"/>
      <c r="W32" s="1"/>
      <c r="X32" s="119"/>
      <c r="Y32" s="117"/>
      <c r="Z32" s="117"/>
      <c r="AA32" s="118"/>
      <c r="AB32" s="118"/>
      <c r="AC32" s="118"/>
      <c r="AD32" s="118"/>
    </row>
    <row r="33" spans="2:30" ht="15" x14ac:dyDescent="0.2">
      <c r="B33" s="137">
        <v>25</v>
      </c>
      <c r="C33" s="76"/>
      <c r="D33" s="30"/>
      <c r="E33" s="255"/>
      <c r="F33" s="256"/>
      <c r="G33" s="104"/>
      <c r="H33" s="40">
        <f>+(G33+E33)*D33</f>
        <v>0</v>
      </c>
      <c r="I33" s="8"/>
      <c r="J33" s="109"/>
      <c r="K33" s="1"/>
      <c r="L33" s="1"/>
      <c r="M33" s="1"/>
      <c r="N33" s="1"/>
      <c r="O33" s="1"/>
      <c r="P33" s="1"/>
      <c r="Q33" s="1"/>
      <c r="R33" s="1"/>
      <c r="S33" s="1"/>
      <c r="T33" s="1"/>
      <c r="U33" s="1"/>
      <c r="V33" s="1"/>
      <c r="W33" s="1"/>
      <c r="X33" s="119"/>
      <c r="Y33" s="117"/>
      <c r="Z33" s="117"/>
      <c r="AA33" s="118"/>
      <c r="AB33" s="118"/>
      <c r="AC33" s="118"/>
      <c r="AD33" s="118"/>
    </row>
    <row r="34" spans="2:30" ht="15" x14ac:dyDescent="0.2">
      <c r="B34" s="137">
        <v>26</v>
      </c>
      <c r="C34" s="77"/>
      <c r="D34" s="30"/>
      <c r="E34" s="250"/>
      <c r="F34" s="251"/>
      <c r="G34" s="104"/>
      <c r="H34" s="40">
        <f>+(G34+E34)*D34</f>
        <v>0</v>
      </c>
      <c r="I34" s="8"/>
      <c r="J34" s="109"/>
      <c r="K34" s="1"/>
      <c r="L34" s="1"/>
      <c r="M34" s="1"/>
      <c r="N34" s="1"/>
      <c r="O34" s="1"/>
      <c r="P34" s="1"/>
      <c r="Q34" s="1"/>
      <c r="R34" s="1"/>
      <c r="S34" s="1"/>
      <c r="T34" s="1"/>
      <c r="U34" s="1"/>
      <c r="V34" s="1"/>
      <c r="W34" s="1"/>
      <c r="X34" s="119"/>
      <c r="Y34" s="117"/>
      <c r="Z34" s="117"/>
      <c r="AA34" s="118"/>
      <c r="AB34" s="118"/>
      <c r="AC34" s="118"/>
      <c r="AD34" s="118"/>
    </row>
    <row r="35" spans="2:30" ht="15" x14ac:dyDescent="0.2">
      <c r="B35" s="137">
        <v>27</v>
      </c>
      <c r="C35" s="77"/>
      <c r="D35" s="30"/>
      <c r="E35" s="250"/>
      <c r="F35" s="251"/>
      <c r="G35" s="104"/>
      <c r="H35" s="40">
        <f>+(G35+E35)*D35</f>
        <v>0</v>
      </c>
      <c r="I35" s="8"/>
      <c r="J35" s="109"/>
      <c r="K35" s="1"/>
      <c r="L35" s="1"/>
      <c r="M35" s="1"/>
      <c r="N35" s="1"/>
      <c r="O35" s="1"/>
      <c r="P35" s="1"/>
      <c r="Q35" s="1"/>
      <c r="R35" s="1"/>
      <c r="S35" s="1"/>
      <c r="T35" s="1"/>
      <c r="U35" s="1"/>
      <c r="V35" s="1"/>
      <c r="W35" s="1"/>
      <c r="X35" s="119"/>
      <c r="Y35" s="117"/>
      <c r="Z35" s="117"/>
      <c r="AA35" s="118"/>
      <c r="AB35" s="118"/>
      <c r="AC35" s="118"/>
      <c r="AD35" s="118"/>
    </row>
    <row r="36" spans="2:30" ht="15" x14ac:dyDescent="0.2">
      <c r="B36" s="137">
        <v>28</v>
      </c>
      <c r="C36" s="77"/>
      <c r="D36" s="30"/>
      <c r="E36" s="250"/>
      <c r="F36" s="251"/>
      <c r="G36" s="104"/>
      <c r="H36" s="40">
        <f>+(G36+E36)*D36</f>
        <v>0</v>
      </c>
      <c r="I36" s="8"/>
      <c r="J36" s="109"/>
      <c r="K36" s="1"/>
      <c r="L36" s="1"/>
      <c r="M36" s="1"/>
      <c r="N36" s="1"/>
      <c r="O36" s="1"/>
      <c r="P36" s="1"/>
      <c r="Q36" s="1"/>
      <c r="R36" s="1"/>
      <c r="S36" s="1"/>
      <c r="T36" s="1"/>
      <c r="U36" s="1"/>
      <c r="V36" s="1"/>
      <c r="W36" s="1"/>
      <c r="X36" s="119"/>
      <c r="Y36" s="117"/>
      <c r="Z36" s="117"/>
      <c r="AA36" s="118"/>
      <c r="AB36" s="118"/>
      <c r="AC36" s="118"/>
      <c r="AD36" s="118"/>
    </row>
    <row r="37" spans="2:30" ht="15" x14ac:dyDescent="0.2">
      <c r="B37" s="137">
        <v>29</v>
      </c>
      <c r="C37" s="220" t="s">
        <v>77</v>
      </c>
      <c r="D37" s="259"/>
      <c r="E37" s="36"/>
      <c r="F37" s="37"/>
      <c r="G37" s="38"/>
      <c r="H37" s="41">
        <f>+H36+H35+H34+H33+H32</f>
        <v>0</v>
      </c>
      <c r="I37" s="8"/>
      <c r="J37" s="109"/>
      <c r="K37" s="1"/>
      <c r="L37" s="1"/>
      <c r="M37" s="1"/>
      <c r="N37" s="1"/>
      <c r="O37" s="1"/>
      <c r="P37" s="1"/>
      <c r="Q37" s="1"/>
      <c r="R37" s="1"/>
      <c r="S37" s="1"/>
      <c r="T37" s="1"/>
      <c r="U37" s="1"/>
      <c r="V37" s="1"/>
      <c r="W37" s="1"/>
      <c r="X37" s="119"/>
      <c r="Y37" s="117"/>
      <c r="Z37" s="117"/>
      <c r="AA37" s="118"/>
      <c r="AB37" s="118"/>
      <c r="AC37" s="118"/>
      <c r="AD37" s="118"/>
    </row>
    <row r="38" spans="2:30" ht="15" customHeight="1" x14ac:dyDescent="0.2">
      <c r="B38" s="137"/>
      <c r="C38" s="217" t="s">
        <v>161</v>
      </c>
      <c r="D38" s="217"/>
      <c r="E38" s="217"/>
      <c r="F38" s="217"/>
      <c r="G38" s="217"/>
      <c r="H38" s="217"/>
      <c r="I38" s="8"/>
      <c r="J38" s="109"/>
      <c r="K38" s="1"/>
      <c r="L38" s="1"/>
      <c r="M38" s="1"/>
      <c r="N38" s="1"/>
      <c r="O38" s="1"/>
      <c r="P38" s="1"/>
      <c r="Q38" s="1"/>
      <c r="R38" s="1"/>
      <c r="S38" s="1"/>
      <c r="T38" s="1"/>
      <c r="U38" s="1"/>
      <c r="V38" s="1"/>
      <c r="W38" s="1"/>
      <c r="X38" s="119"/>
      <c r="Y38" s="117"/>
      <c r="Z38" s="117"/>
      <c r="AA38" s="118"/>
      <c r="AB38" s="118"/>
      <c r="AC38" s="118"/>
      <c r="AD38" s="118"/>
    </row>
    <row r="39" spans="2:30" ht="37.5" customHeight="1" x14ac:dyDescent="0.2">
      <c r="B39" s="137"/>
      <c r="C39" s="35" t="s">
        <v>74</v>
      </c>
      <c r="D39" s="35" t="s">
        <v>75</v>
      </c>
      <c r="E39" s="257" t="s">
        <v>92</v>
      </c>
      <c r="F39" s="258"/>
      <c r="G39" s="35" t="s">
        <v>94</v>
      </c>
      <c r="H39" s="35" t="s">
        <v>76</v>
      </c>
      <c r="I39" s="8"/>
      <c r="J39" s="109"/>
      <c r="K39" s="1"/>
      <c r="L39" s="1"/>
      <c r="M39" s="1"/>
      <c r="N39" s="1"/>
      <c r="O39" s="1"/>
      <c r="P39" s="1"/>
      <c r="Q39" s="1"/>
      <c r="R39" s="1"/>
      <c r="S39" s="1"/>
      <c r="T39" s="1"/>
      <c r="U39" s="1"/>
      <c r="V39" s="1"/>
      <c r="W39" s="1"/>
      <c r="X39" s="119"/>
      <c r="Y39" s="117"/>
      <c r="Z39" s="117"/>
      <c r="AA39" s="118"/>
      <c r="AB39" s="118"/>
      <c r="AC39" s="118"/>
      <c r="AD39" s="118"/>
    </row>
    <row r="40" spans="2:30" ht="15" x14ac:dyDescent="0.2">
      <c r="B40" s="137">
        <v>30</v>
      </c>
      <c r="C40" s="77"/>
      <c r="D40" s="30"/>
      <c r="E40" s="250"/>
      <c r="F40" s="251"/>
      <c r="G40" s="104"/>
      <c r="H40" s="40">
        <f>+(G40+E40)*D40</f>
        <v>0</v>
      </c>
      <c r="I40" s="8"/>
      <c r="J40" s="109"/>
      <c r="K40" s="1"/>
      <c r="L40" s="1"/>
      <c r="M40" s="1"/>
      <c r="N40" s="1"/>
      <c r="O40" s="1"/>
      <c r="P40" s="1"/>
      <c r="Q40" s="1"/>
      <c r="R40" s="1"/>
      <c r="S40" s="1"/>
      <c r="T40" s="1"/>
      <c r="U40" s="1"/>
      <c r="V40" s="1"/>
      <c r="W40" s="1"/>
      <c r="X40" s="119"/>
      <c r="Y40" s="117"/>
      <c r="Z40" s="117"/>
      <c r="AA40" s="118"/>
      <c r="AB40" s="118"/>
      <c r="AC40" s="118"/>
      <c r="AD40" s="118"/>
    </row>
    <row r="41" spans="2:30" ht="15" x14ac:dyDescent="0.2">
      <c r="B41" s="137">
        <v>31</v>
      </c>
      <c r="C41" s="77"/>
      <c r="D41" s="30"/>
      <c r="E41" s="255"/>
      <c r="F41" s="256"/>
      <c r="G41" s="104"/>
      <c r="H41" s="40">
        <f>+(G41+E41)*D41</f>
        <v>0</v>
      </c>
      <c r="I41" s="8"/>
      <c r="J41" s="109"/>
      <c r="K41" s="1"/>
      <c r="L41" s="1"/>
      <c r="M41" s="1"/>
      <c r="N41" s="1"/>
      <c r="O41" s="1"/>
      <c r="P41" s="1"/>
      <c r="Q41" s="1"/>
      <c r="R41" s="1"/>
      <c r="S41" s="1"/>
      <c r="T41" s="1"/>
      <c r="U41" s="1"/>
      <c r="V41" s="1"/>
      <c r="W41" s="1"/>
      <c r="Y41" s="19"/>
      <c r="Z41" s="19"/>
      <c r="AA41" s="20"/>
    </row>
    <row r="42" spans="2:30" ht="15" x14ac:dyDescent="0.2">
      <c r="B42" s="137">
        <v>32</v>
      </c>
      <c r="C42" s="77"/>
      <c r="D42" s="30"/>
      <c r="E42" s="250"/>
      <c r="F42" s="251"/>
      <c r="G42" s="104"/>
      <c r="H42" s="40">
        <f>+(G42+E42)*D42</f>
        <v>0</v>
      </c>
      <c r="I42" s="8"/>
      <c r="J42" s="109"/>
      <c r="K42" s="1"/>
      <c r="L42" s="1"/>
      <c r="M42" s="1"/>
      <c r="N42" s="1"/>
      <c r="O42" s="1"/>
      <c r="P42" s="1"/>
      <c r="Q42" s="1"/>
      <c r="R42" s="1"/>
      <c r="S42" s="1"/>
      <c r="T42" s="1"/>
      <c r="U42" s="1"/>
      <c r="V42" s="1"/>
      <c r="W42" s="1"/>
      <c r="Y42" s="19"/>
      <c r="Z42" s="19"/>
      <c r="AA42" s="20"/>
    </row>
    <row r="43" spans="2:30" ht="15" x14ac:dyDescent="0.2">
      <c r="B43" s="137">
        <v>33</v>
      </c>
      <c r="C43" s="77"/>
      <c r="D43" s="30"/>
      <c r="E43" s="250"/>
      <c r="F43" s="251"/>
      <c r="G43" s="104"/>
      <c r="H43" s="40">
        <f>+(G43+E43)*D43</f>
        <v>0</v>
      </c>
      <c r="I43" s="8"/>
      <c r="J43" s="109"/>
      <c r="K43" s="1"/>
      <c r="L43" s="1"/>
      <c r="M43" s="1"/>
      <c r="N43" s="1"/>
      <c r="O43" s="1"/>
      <c r="P43" s="1"/>
      <c r="Q43" s="1"/>
      <c r="R43" s="1"/>
      <c r="S43" s="1"/>
      <c r="T43" s="1"/>
      <c r="U43" s="1"/>
      <c r="V43" s="1"/>
      <c r="W43" s="1"/>
      <c r="Y43" s="19"/>
      <c r="Z43" s="19"/>
      <c r="AA43" s="20"/>
    </row>
    <row r="44" spans="2:30" ht="15" x14ac:dyDescent="0.2">
      <c r="B44" s="137">
        <v>34</v>
      </c>
      <c r="C44" s="77"/>
      <c r="D44" s="30"/>
      <c r="E44" s="250"/>
      <c r="F44" s="251"/>
      <c r="G44" s="104"/>
      <c r="H44" s="40">
        <f>+(G44+E44)*D44</f>
        <v>0</v>
      </c>
      <c r="I44" s="8"/>
      <c r="J44" s="109"/>
      <c r="K44" s="1"/>
      <c r="L44" s="1"/>
      <c r="M44" s="1"/>
      <c r="N44" s="1"/>
      <c r="O44" s="1"/>
      <c r="P44" s="1"/>
      <c r="Q44" s="1"/>
      <c r="R44" s="1"/>
      <c r="S44" s="1"/>
      <c r="T44" s="1"/>
      <c r="U44" s="1"/>
      <c r="V44" s="1"/>
      <c r="W44" s="1"/>
      <c r="Y44" s="19"/>
      <c r="Z44" s="19"/>
      <c r="AA44" s="20"/>
    </row>
    <row r="45" spans="2:30" ht="15" x14ac:dyDescent="0.2">
      <c r="B45" s="137">
        <v>35</v>
      </c>
      <c r="C45" s="206" t="s">
        <v>77</v>
      </c>
      <c r="D45" s="260"/>
      <c r="E45" s="46"/>
      <c r="F45" s="46"/>
      <c r="G45" s="47"/>
      <c r="H45" s="48">
        <f>+H44+H43+H42+H41+H40</f>
        <v>0</v>
      </c>
      <c r="I45" s="8"/>
      <c r="J45" s="109"/>
      <c r="K45" s="1"/>
      <c r="L45" s="1"/>
      <c r="M45" s="1"/>
      <c r="N45" s="1"/>
      <c r="O45" s="1"/>
      <c r="P45" s="1"/>
      <c r="Q45" s="1"/>
      <c r="R45" s="1"/>
      <c r="S45" s="1"/>
      <c r="T45" s="1"/>
      <c r="U45" s="1"/>
      <c r="V45" s="1"/>
      <c r="W45" s="1"/>
      <c r="Y45" s="19"/>
      <c r="Z45" s="19"/>
      <c r="AA45" s="20"/>
    </row>
    <row r="46" spans="2:30" ht="15" customHeight="1" x14ac:dyDescent="0.2">
      <c r="B46" s="137">
        <v>36</v>
      </c>
      <c r="C46" s="204" t="s">
        <v>93</v>
      </c>
      <c r="D46" s="261"/>
      <c r="E46" s="261"/>
      <c r="F46" s="262"/>
      <c r="G46" s="49"/>
      <c r="H46" s="50">
        <f>+H45+H37</f>
        <v>0</v>
      </c>
      <c r="I46" s="8"/>
      <c r="J46" s="109"/>
      <c r="K46" s="39"/>
      <c r="L46" s="39"/>
      <c r="M46" s="39"/>
      <c r="N46" s="39"/>
      <c r="O46" s="39"/>
      <c r="P46" s="39"/>
      <c r="Q46" s="39"/>
      <c r="R46" s="1"/>
      <c r="S46" s="1"/>
      <c r="T46" s="1"/>
      <c r="U46" s="1"/>
      <c r="V46" s="1"/>
      <c r="W46" s="1"/>
      <c r="Y46" s="19"/>
      <c r="Z46" s="19"/>
      <c r="AA46" s="20"/>
    </row>
    <row r="47" spans="2:30" ht="15" customHeight="1" x14ac:dyDescent="0.2">
      <c r="B47" s="137">
        <v>37</v>
      </c>
      <c r="C47" s="204" t="s">
        <v>169</v>
      </c>
      <c r="D47" s="261"/>
      <c r="E47" s="261"/>
      <c r="F47" s="261"/>
      <c r="G47" s="262"/>
      <c r="H47" s="51" t="e">
        <f>+H45/H46</f>
        <v>#DIV/0!</v>
      </c>
      <c r="I47" s="8"/>
      <c r="J47" s="109"/>
      <c r="K47" s="39"/>
      <c r="L47" s="39"/>
      <c r="M47" s="39"/>
      <c r="N47" s="39"/>
      <c r="O47" s="39"/>
      <c r="P47" s="39"/>
      <c r="Q47" s="39"/>
      <c r="R47" s="1"/>
      <c r="S47" s="1"/>
      <c r="T47" s="1"/>
      <c r="U47" s="1"/>
      <c r="V47" s="1"/>
      <c r="W47" s="1"/>
      <c r="Y47" s="19"/>
      <c r="Z47" s="19"/>
      <c r="AA47" s="20"/>
    </row>
    <row r="48" spans="2:30" ht="7.5" customHeight="1" x14ac:dyDescent="0.2">
      <c r="B48" s="137"/>
      <c r="C48" s="263"/>
      <c r="D48" s="263"/>
      <c r="E48" s="263"/>
      <c r="F48" s="78"/>
      <c r="G48" s="106"/>
      <c r="H48" s="106"/>
      <c r="I48" s="8"/>
      <c r="J48" s="109"/>
      <c r="K48" s="1"/>
      <c r="L48" s="1"/>
      <c r="M48" s="1"/>
      <c r="N48" s="1"/>
      <c r="O48" s="1"/>
      <c r="P48" s="1"/>
      <c r="Q48" s="1"/>
      <c r="R48" s="1"/>
      <c r="S48" s="1"/>
      <c r="T48" s="1"/>
      <c r="U48" s="1"/>
      <c r="V48" s="1"/>
      <c r="W48" s="1"/>
    </row>
    <row r="49" spans="2:23" ht="18" customHeight="1" x14ac:dyDescent="0.2">
      <c r="B49" s="137">
        <v>38</v>
      </c>
      <c r="C49" s="252" t="s">
        <v>139</v>
      </c>
      <c r="D49" s="253"/>
      <c r="E49" s="254"/>
      <c r="F49" s="52"/>
      <c r="G49" s="49"/>
      <c r="H49" s="53">
        <f>+G29*590/1000</f>
        <v>0</v>
      </c>
      <c r="I49" s="8"/>
      <c r="J49" s="109"/>
      <c r="K49" s="1"/>
      <c r="L49" s="1"/>
      <c r="M49" s="1"/>
      <c r="N49" s="1"/>
      <c r="O49" s="1"/>
      <c r="P49" s="1"/>
      <c r="Q49" s="1"/>
      <c r="R49" s="1"/>
      <c r="S49" s="1"/>
      <c r="T49" s="1"/>
      <c r="U49" s="1"/>
      <c r="V49" s="1"/>
      <c r="W49" s="1"/>
    </row>
    <row r="50" spans="2:23" ht="18" customHeight="1" x14ac:dyDescent="0.2">
      <c r="B50" s="137">
        <v>39</v>
      </c>
      <c r="C50" s="252" t="s">
        <v>16</v>
      </c>
      <c r="D50" s="253"/>
      <c r="E50" s="254"/>
      <c r="F50" s="52"/>
      <c r="G50" s="49"/>
      <c r="H50" s="54">
        <v>20</v>
      </c>
      <c r="I50" s="8"/>
      <c r="J50" s="109"/>
      <c r="K50" s="1"/>
      <c r="L50" s="1"/>
      <c r="M50" s="1"/>
      <c r="N50" s="1"/>
      <c r="O50" s="1"/>
      <c r="P50" s="1"/>
      <c r="Q50" s="1"/>
      <c r="R50" s="1"/>
      <c r="S50" s="1"/>
      <c r="T50" s="1"/>
      <c r="U50" s="1"/>
      <c r="V50" s="1"/>
      <c r="W50" s="1"/>
    </row>
    <row r="51" spans="2:23" ht="18" customHeight="1" x14ac:dyDescent="0.2">
      <c r="B51" s="137">
        <v>40</v>
      </c>
      <c r="C51" s="252" t="s">
        <v>140</v>
      </c>
      <c r="D51" s="253"/>
      <c r="E51" s="254"/>
      <c r="F51" s="52"/>
      <c r="G51" s="49"/>
      <c r="H51" s="84">
        <f>+H49*H50/1000</f>
        <v>0</v>
      </c>
      <c r="I51" s="8"/>
      <c r="J51" s="109"/>
      <c r="K51" s="1"/>
      <c r="L51" s="1"/>
      <c r="M51" s="1"/>
      <c r="N51" s="1"/>
      <c r="O51" s="1"/>
      <c r="P51" s="1"/>
      <c r="Q51" s="1"/>
      <c r="R51" s="1"/>
      <c r="S51" s="1"/>
      <c r="T51" s="1"/>
      <c r="U51" s="1"/>
      <c r="V51" s="1"/>
      <c r="W51" s="1"/>
    </row>
    <row r="52" spans="2:23" ht="18" customHeight="1" x14ac:dyDescent="0.2">
      <c r="B52" s="137">
        <v>41</v>
      </c>
      <c r="C52" s="252" t="s">
        <v>54</v>
      </c>
      <c r="D52" s="253"/>
      <c r="E52" s="254"/>
      <c r="F52" s="52"/>
      <c r="G52" s="49"/>
      <c r="H52" s="85" t="e">
        <f>+(H46*förderquote)/H51</f>
        <v>#DIV/0!</v>
      </c>
      <c r="I52" s="8"/>
      <c r="J52" s="109"/>
      <c r="K52" s="1"/>
      <c r="L52" s="1"/>
      <c r="M52" s="1"/>
      <c r="N52" s="1"/>
      <c r="O52" s="1"/>
      <c r="P52" s="1"/>
      <c r="Q52" s="1"/>
      <c r="R52" s="1"/>
      <c r="S52" s="1"/>
      <c r="T52" s="1"/>
      <c r="U52" s="1"/>
      <c r="V52" s="1"/>
      <c r="W52" s="1"/>
    </row>
    <row r="53" spans="2:23" ht="18" customHeight="1" x14ac:dyDescent="0.2">
      <c r="B53" s="137">
        <v>42</v>
      </c>
      <c r="C53" s="252" t="s">
        <v>78</v>
      </c>
      <c r="D53" s="253"/>
      <c r="E53" s="254"/>
      <c r="F53" s="52"/>
      <c r="G53" s="49"/>
      <c r="H53" s="86" t="e">
        <f>+H46/(G29*0.23)</f>
        <v>#DIV/0!</v>
      </c>
      <c r="I53" s="8"/>
      <c r="J53" s="109"/>
      <c r="K53" s="1"/>
      <c r="L53" s="1"/>
      <c r="M53" s="1"/>
      <c r="N53" s="1"/>
      <c r="O53" s="1"/>
      <c r="P53" s="1"/>
      <c r="Q53" s="1"/>
      <c r="R53" s="1"/>
      <c r="S53" s="1"/>
      <c r="T53" s="1"/>
      <c r="U53" s="1"/>
      <c r="V53" s="1"/>
      <c r="W53" s="1"/>
    </row>
    <row r="54" spans="2:23" ht="36" customHeight="1" x14ac:dyDescent="0.2">
      <c r="B54" s="137">
        <v>43</v>
      </c>
      <c r="C54" s="264" t="s">
        <v>13</v>
      </c>
      <c r="D54" s="265"/>
      <c r="E54" s="266"/>
      <c r="F54" s="8"/>
      <c r="G54" s="191"/>
      <c r="H54" s="192"/>
      <c r="I54" s="8"/>
      <c r="J54" s="109"/>
      <c r="K54" s="1"/>
      <c r="L54" s="1"/>
      <c r="M54" s="1"/>
      <c r="N54" s="1"/>
      <c r="O54" s="1"/>
      <c r="P54" s="1"/>
      <c r="Q54" s="1"/>
      <c r="R54" s="1"/>
      <c r="S54" s="1"/>
      <c r="T54" s="1"/>
      <c r="U54" s="1"/>
      <c r="V54" s="1"/>
      <c r="W54" s="1"/>
    </row>
    <row r="55" spans="2:23" ht="9" customHeight="1" x14ac:dyDescent="0.2">
      <c r="B55" s="137"/>
      <c r="C55" s="17"/>
      <c r="D55" s="17"/>
      <c r="E55" s="105"/>
      <c r="F55" s="8"/>
      <c r="G55" s="8"/>
      <c r="H55" s="8"/>
      <c r="I55" s="8"/>
      <c r="J55" s="109"/>
      <c r="K55" s="1"/>
      <c r="L55" s="1"/>
      <c r="M55" s="1"/>
      <c r="N55" s="1"/>
      <c r="O55" s="1"/>
      <c r="P55" s="1"/>
      <c r="Q55" s="1"/>
      <c r="R55" s="1"/>
      <c r="S55" s="1"/>
      <c r="T55" s="1"/>
      <c r="U55" s="1"/>
      <c r="V55" s="1"/>
      <c r="W55" s="1"/>
    </row>
    <row r="56" spans="2:23" ht="12.75" customHeight="1" x14ac:dyDescent="0.2">
      <c r="B56" s="137" t="s">
        <v>17</v>
      </c>
      <c r="C56" s="193" t="s">
        <v>113</v>
      </c>
      <c r="D56" s="193"/>
      <c r="E56" s="193"/>
      <c r="F56" s="193"/>
      <c r="G56" s="193"/>
      <c r="H56" s="193"/>
      <c r="I56" s="17"/>
      <c r="J56" s="110"/>
    </row>
    <row r="57" spans="2:23" ht="12.75" customHeight="1" x14ac:dyDescent="0.2">
      <c r="B57" s="137" t="s">
        <v>18</v>
      </c>
      <c r="C57" s="189" t="s">
        <v>51</v>
      </c>
      <c r="D57" s="189"/>
      <c r="E57" s="189"/>
      <c r="F57" s="189"/>
      <c r="G57" s="189"/>
      <c r="H57" s="189"/>
      <c r="I57" s="17"/>
      <c r="J57" s="110"/>
    </row>
    <row r="58" spans="2:23" ht="12.75" customHeight="1" x14ac:dyDescent="0.2">
      <c r="B58" s="137" t="s">
        <v>27</v>
      </c>
      <c r="C58" s="201" t="s">
        <v>52</v>
      </c>
      <c r="D58" s="201"/>
      <c r="E58" s="201"/>
      <c r="F58" s="17"/>
      <c r="G58" s="17"/>
      <c r="H58" s="17"/>
      <c r="I58" s="17"/>
      <c r="J58" s="110"/>
    </row>
    <row r="59" spans="2:23" ht="12.75" customHeight="1" x14ac:dyDescent="0.2">
      <c r="B59" s="137" t="s">
        <v>53</v>
      </c>
      <c r="C59" s="193" t="s">
        <v>114</v>
      </c>
      <c r="D59" s="193"/>
      <c r="E59" s="193"/>
      <c r="F59" s="193"/>
      <c r="G59" s="193"/>
      <c r="H59" s="193"/>
      <c r="I59" s="17"/>
      <c r="J59" s="110"/>
    </row>
    <row r="60" spans="2:23" ht="12.75" customHeight="1" x14ac:dyDescent="0.2">
      <c r="B60" s="137" t="s">
        <v>57</v>
      </c>
      <c r="C60" s="197" t="s">
        <v>168</v>
      </c>
      <c r="D60" s="197"/>
      <c r="E60" s="197"/>
      <c r="F60" s="103"/>
      <c r="G60" s="103"/>
      <c r="H60" s="184" t="s">
        <v>131</v>
      </c>
      <c r="I60" s="184"/>
      <c r="J60" s="110"/>
    </row>
    <row r="61" spans="2:23" ht="12.75" customHeight="1" x14ac:dyDescent="0.2">
      <c r="B61" s="137"/>
      <c r="C61" s="17"/>
      <c r="D61" s="17"/>
      <c r="E61" s="17"/>
      <c r="F61" s="17"/>
      <c r="G61" s="17"/>
      <c r="H61" s="184"/>
      <c r="I61" s="184"/>
      <c r="J61" s="110"/>
    </row>
    <row r="62" spans="2:23" x14ac:dyDescent="0.2">
      <c r="B62" s="137"/>
      <c r="C62" s="17"/>
      <c r="D62" s="17"/>
      <c r="E62" s="17"/>
      <c r="F62" s="17"/>
      <c r="G62" s="17"/>
      <c r="H62" s="17"/>
      <c r="I62" s="17"/>
      <c r="J62" s="110"/>
    </row>
  </sheetData>
  <sheetProtection password="D9E5" sheet="1" objects="1" scenarios="1" selectLockedCells="1"/>
  <mergeCells count="66">
    <mergeCell ref="C60:E60"/>
    <mergeCell ref="H60:I61"/>
    <mergeCell ref="C53:E53"/>
    <mergeCell ref="C54:E54"/>
    <mergeCell ref="G54:H54"/>
    <mergeCell ref="C57:H57"/>
    <mergeCell ref="C58:E58"/>
    <mergeCell ref="C59:H59"/>
    <mergeCell ref="C37:D37"/>
    <mergeCell ref="C56:H56"/>
    <mergeCell ref="C45:D45"/>
    <mergeCell ref="C46:F46"/>
    <mergeCell ref="C47:G47"/>
    <mergeCell ref="C48:E48"/>
    <mergeCell ref="C49:E49"/>
    <mergeCell ref="C50:E50"/>
    <mergeCell ref="C51:E51"/>
    <mergeCell ref="C52:E52"/>
    <mergeCell ref="E39:F39"/>
    <mergeCell ref="E40:F40"/>
    <mergeCell ref="E41:F41"/>
    <mergeCell ref="E42:F42"/>
    <mergeCell ref="E43:F43"/>
    <mergeCell ref="C38:H38"/>
    <mergeCell ref="H28:I28"/>
    <mergeCell ref="C29:E29"/>
    <mergeCell ref="H29:I29"/>
    <mergeCell ref="C30:H30"/>
    <mergeCell ref="E31:F31"/>
    <mergeCell ref="E44:F44"/>
    <mergeCell ref="E33:F33"/>
    <mergeCell ref="E34:F34"/>
    <mergeCell ref="E35:F35"/>
    <mergeCell ref="E36:F36"/>
    <mergeCell ref="C21:E21"/>
    <mergeCell ref="E32:F32"/>
    <mergeCell ref="C28:E28"/>
    <mergeCell ref="C24:E24"/>
    <mergeCell ref="C25:E25"/>
    <mergeCell ref="C26:E26"/>
    <mergeCell ref="C27:E27"/>
    <mergeCell ref="C23:E23"/>
    <mergeCell ref="C8:E8"/>
    <mergeCell ref="G8:I8"/>
    <mergeCell ref="H9:I9"/>
    <mergeCell ref="C22:E22"/>
    <mergeCell ref="C11:E11"/>
    <mergeCell ref="C12:E12"/>
    <mergeCell ref="C13:E13"/>
    <mergeCell ref="C14:E14"/>
    <mergeCell ref="C15:E15"/>
    <mergeCell ref="C16:E16"/>
    <mergeCell ref="H22:I22"/>
    <mergeCell ref="C10:E10"/>
    <mergeCell ref="C17:E17"/>
    <mergeCell ref="C18:E18"/>
    <mergeCell ref="C19:E19"/>
    <mergeCell ref="C20:E20"/>
    <mergeCell ref="C7:E7"/>
    <mergeCell ref="G7:I7"/>
    <mergeCell ref="C2:I2"/>
    <mergeCell ref="C3:I3"/>
    <mergeCell ref="C5:E5"/>
    <mergeCell ref="G5:I5"/>
    <mergeCell ref="C6:E6"/>
    <mergeCell ref="G6:I6"/>
  </mergeCells>
  <dataValidations count="2">
    <dataValidation type="list" errorStyle="warning" allowBlank="1" showInputMessage="1" showErrorMessage="1" promptTitle="Bitte auswählen" prompt="Bitte geben Sie hier den geplanten Regelungstyp an" sqref="H14:I14">
      <formula1>Steuerungsdropdown</formula1>
    </dataValidation>
    <dataValidation type="list" errorStyle="warning" allowBlank="1" showInputMessage="1" showErrorMessage="1" promptTitle="Bitte auswählen" prompt="Bitte wählen sie hier den vorhandenen Regelungstyp aus" sqref="G14">
      <formula1>Steuerungsdropdown</formula1>
    </dataValidation>
  </dataValidations>
  <hyperlinks>
    <hyperlink ref="C57" location="Hinweise!A1" display="Informationen zu Volllaststunden in Abhängigkeit zum Raum finden Sie im Tabellenblatt Hinweise"/>
  </hyperlinks>
  <pageMargins left="0.39370078740157483" right="0.39370078740157483" top="0.39370078740157483" bottom="0.39370078740157483" header="0.51181102362204722" footer="0.51181102362204722"/>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1:AA32"/>
  <sheetViews>
    <sheetView showGridLines="0" showRowColHeaders="0" view="pageBreakPreview" zoomScale="140" zoomScaleNormal="100" zoomScaleSheetLayoutView="140" workbookViewId="0">
      <selection activeCell="V1" sqref="V1"/>
    </sheetView>
  </sheetViews>
  <sheetFormatPr baseColWidth="10" defaultRowHeight="12.75" x14ac:dyDescent="0.2"/>
  <cols>
    <col min="1" max="1" width="4.42578125" customWidth="1"/>
    <col min="2" max="2" width="47.42578125" bestFit="1" customWidth="1"/>
    <col min="3" max="3" width="19.140625" customWidth="1"/>
    <col min="4" max="4" width="1.85546875" customWidth="1"/>
    <col min="22" max="22" width="5.28515625" bestFit="1" customWidth="1"/>
    <col min="23" max="25" width="14.140625" bestFit="1" customWidth="1"/>
    <col min="26" max="26" width="29.5703125" bestFit="1" customWidth="1"/>
  </cols>
  <sheetData>
    <row r="1" spans="2:27" x14ac:dyDescent="0.2">
      <c r="V1" s="127"/>
      <c r="W1" s="127"/>
      <c r="X1" s="127"/>
      <c r="Y1" s="127"/>
      <c r="Z1" s="128"/>
      <c r="AA1" s="127"/>
    </row>
    <row r="2" spans="2:27" ht="13.5" thickBot="1" x14ac:dyDescent="0.25">
      <c r="B2" s="23" t="s">
        <v>31</v>
      </c>
      <c r="C2" s="24"/>
      <c r="D2" s="24"/>
      <c r="V2" s="127"/>
      <c r="W2" s="127"/>
      <c r="X2" s="127"/>
      <c r="Y2" s="127"/>
      <c r="Z2" s="128"/>
      <c r="AA2" s="127"/>
    </row>
    <row r="3" spans="2:27" ht="26.25" customHeight="1" x14ac:dyDescent="0.2">
      <c r="B3" s="267" t="s">
        <v>23</v>
      </c>
      <c r="C3" s="269" t="s">
        <v>116</v>
      </c>
      <c r="D3" s="173"/>
      <c r="U3" s="110"/>
      <c r="V3" s="138"/>
      <c r="W3" s="138"/>
      <c r="X3" s="138"/>
      <c r="Y3" s="138"/>
      <c r="Z3" s="139"/>
      <c r="AA3" s="127"/>
    </row>
    <row r="4" spans="2:27" x14ac:dyDescent="0.2">
      <c r="B4" s="268"/>
      <c r="C4" s="270"/>
      <c r="D4" s="173"/>
      <c r="U4" s="110"/>
      <c r="V4" s="138"/>
      <c r="W4" s="138"/>
      <c r="X4" s="138"/>
      <c r="Y4" s="138"/>
      <c r="Z4" s="139"/>
      <c r="AA4" s="127"/>
    </row>
    <row r="5" spans="2:27" x14ac:dyDescent="0.2">
      <c r="B5" s="25"/>
      <c r="C5" s="26" t="s">
        <v>24</v>
      </c>
      <c r="D5" s="17"/>
      <c r="U5" s="110"/>
      <c r="V5" s="138"/>
      <c r="W5" s="138"/>
      <c r="X5" s="138"/>
      <c r="Y5" s="138"/>
      <c r="Z5" s="138"/>
      <c r="AA5" s="127"/>
    </row>
    <row r="6" spans="2:27" x14ac:dyDescent="0.2">
      <c r="B6" s="17"/>
      <c r="C6" s="17"/>
      <c r="D6" s="17"/>
      <c r="U6" s="110"/>
      <c r="V6" s="138"/>
      <c r="W6" s="140"/>
      <c r="X6" s="140"/>
      <c r="Y6" s="140"/>
      <c r="Z6" s="139" t="s">
        <v>146</v>
      </c>
      <c r="AA6" s="127"/>
    </row>
    <row r="7" spans="2:27" x14ac:dyDescent="0.2">
      <c r="B7" s="134" t="s">
        <v>165</v>
      </c>
      <c r="C7" s="27">
        <f>2543+207</f>
        <v>2750</v>
      </c>
      <c r="D7" s="17"/>
      <c r="U7" s="110"/>
      <c r="V7" s="140"/>
      <c r="W7" s="140"/>
      <c r="X7" s="138"/>
      <c r="Z7" s="138" t="s">
        <v>141</v>
      </c>
      <c r="AA7" s="127"/>
    </row>
    <row r="8" spans="2:27" x14ac:dyDescent="0.2">
      <c r="B8" s="17" t="s">
        <v>32</v>
      </c>
      <c r="C8" s="27">
        <f>2543+207</f>
        <v>2750</v>
      </c>
      <c r="D8" s="17"/>
      <c r="U8" s="110"/>
      <c r="V8" s="140"/>
      <c r="W8" s="138"/>
      <c r="X8" s="138"/>
      <c r="Y8" s="138"/>
      <c r="Z8" s="141" t="s">
        <v>22</v>
      </c>
      <c r="AA8" s="127"/>
    </row>
    <row r="9" spans="2:27" x14ac:dyDescent="0.2">
      <c r="B9" s="17" t="s">
        <v>33</v>
      </c>
      <c r="C9" s="27">
        <f>2543+207</f>
        <v>2750</v>
      </c>
      <c r="D9" s="17"/>
      <c r="U9" s="110"/>
      <c r="V9" s="140"/>
      <c r="W9" s="138"/>
      <c r="X9" s="138"/>
      <c r="Y9" s="138"/>
      <c r="Z9" s="141" t="s">
        <v>19</v>
      </c>
      <c r="AA9" s="127"/>
    </row>
    <row r="10" spans="2:27" x14ac:dyDescent="0.2">
      <c r="B10" s="17" t="s">
        <v>34</v>
      </c>
      <c r="C10" s="27">
        <f>1398+2</f>
        <v>1400</v>
      </c>
      <c r="D10" s="17"/>
      <c r="U10" s="110"/>
      <c r="V10" s="140"/>
      <c r="W10" s="138"/>
      <c r="X10" s="138"/>
      <c r="Y10" s="138"/>
      <c r="Z10" s="141" t="s">
        <v>20</v>
      </c>
      <c r="AA10" s="127"/>
    </row>
    <row r="11" spans="2:27" x14ac:dyDescent="0.2">
      <c r="B11" s="17" t="s">
        <v>35</v>
      </c>
      <c r="C11" s="27">
        <f>1409+91</f>
        <v>1500</v>
      </c>
      <c r="D11" s="17"/>
      <c r="U11" s="110"/>
      <c r="V11" s="140"/>
      <c r="W11" s="138"/>
      <c r="X11" s="138"/>
      <c r="Y11" s="138"/>
      <c r="Z11" s="141" t="s">
        <v>21</v>
      </c>
      <c r="AA11" s="127"/>
    </row>
    <row r="12" spans="2:27" x14ac:dyDescent="0.2">
      <c r="B12" s="17" t="s">
        <v>36</v>
      </c>
      <c r="C12" s="27">
        <f>4407+4353</f>
        <v>8760</v>
      </c>
      <c r="D12" s="17"/>
      <c r="U12" s="110"/>
      <c r="V12" s="140"/>
      <c r="W12" s="138"/>
      <c r="X12" s="138"/>
      <c r="Y12" s="138"/>
      <c r="Z12" s="141" t="s">
        <v>79</v>
      </c>
      <c r="AA12" s="127"/>
    </row>
    <row r="13" spans="2:27" x14ac:dyDescent="0.2">
      <c r="B13" s="17" t="s">
        <v>37</v>
      </c>
      <c r="C13" s="27">
        <f>755+3260</f>
        <v>4015</v>
      </c>
      <c r="D13" s="17"/>
      <c r="U13" s="110"/>
      <c r="V13" s="140"/>
      <c r="W13" s="138"/>
      <c r="X13" s="138"/>
      <c r="Y13" s="138"/>
      <c r="Z13" s="141" t="s">
        <v>80</v>
      </c>
      <c r="AA13" s="127"/>
    </row>
    <row r="14" spans="2:27" x14ac:dyDescent="0.2">
      <c r="B14" s="17" t="s">
        <v>38</v>
      </c>
      <c r="C14" s="27">
        <f>1748+2</f>
        <v>1750</v>
      </c>
      <c r="D14" s="17"/>
      <c r="U14" s="110"/>
      <c r="V14" s="140"/>
      <c r="W14" s="138"/>
      <c r="X14" s="138"/>
      <c r="Y14" s="138"/>
      <c r="Z14" s="142"/>
      <c r="AA14" s="127"/>
    </row>
    <row r="15" spans="2:27" x14ac:dyDescent="0.2">
      <c r="B15" s="17" t="s">
        <v>25</v>
      </c>
      <c r="C15" s="27">
        <f>2404+1796</f>
        <v>4200</v>
      </c>
      <c r="D15" s="17"/>
      <c r="U15" s="110"/>
      <c r="V15" s="140"/>
      <c r="W15" s="138"/>
      <c r="X15" s="138"/>
      <c r="Y15" s="138"/>
      <c r="Z15" s="142"/>
      <c r="AA15" s="127"/>
    </row>
    <row r="16" spans="2:27" x14ac:dyDescent="0.2">
      <c r="B16" s="17" t="s">
        <v>39</v>
      </c>
      <c r="C16" s="27">
        <f>2404+1496</f>
        <v>3900</v>
      </c>
      <c r="D16" s="17"/>
      <c r="U16" s="110"/>
      <c r="V16" s="140"/>
      <c r="W16" s="138"/>
      <c r="X16" s="138"/>
      <c r="Y16" s="138"/>
      <c r="Z16" s="142"/>
      <c r="AA16" s="127"/>
    </row>
    <row r="17" spans="2:27" ht="15" x14ac:dyDescent="0.2">
      <c r="B17" s="17" t="s">
        <v>42</v>
      </c>
      <c r="C17" s="27">
        <f>2404+1496</f>
        <v>3900</v>
      </c>
      <c r="D17" s="17"/>
      <c r="U17" s="110"/>
      <c r="V17" s="140"/>
      <c r="W17" s="138"/>
      <c r="X17" s="138"/>
      <c r="Y17" s="138"/>
      <c r="Z17" s="143" t="s">
        <v>55</v>
      </c>
      <c r="AA17" s="127"/>
    </row>
    <row r="18" spans="2:27" ht="15" x14ac:dyDescent="0.2">
      <c r="B18" s="17" t="s">
        <v>40</v>
      </c>
      <c r="C18" s="27">
        <f>2543+207</f>
        <v>2750</v>
      </c>
      <c r="D18" s="17"/>
      <c r="U18" s="110"/>
      <c r="V18" s="138"/>
      <c r="W18" s="138"/>
      <c r="X18" s="138"/>
      <c r="Y18" s="138"/>
      <c r="Z18" s="143" t="s">
        <v>56</v>
      </c>
      <c r="AA18" s="127"/>
    </row>
    <row r="19" spans="2:27" ht="15" x14ac:dyDescent="0.2">
      <c r="B19" s="17" t="s">
        <v>41</v>
      </c>
      <c r="C19" s="27">
        <f>2543+207</f>
        <v>2750</v>
      </c>
      <c r="D19" s="17"/>
      <c r="U19" s="110"/>
      <c r="V19" s="138"/>
      <c r="W19" s="138"/>
      <c r="X19" s="138"/>
      <c r="Y19" s="138"/>
      <c r="Z19" s="143" t="s">
        <v>58</v>
      </c>
      <c r="AA19" s="127"/>
    </row>
    <row r="20" spans="2:27" x14ac:dyDescent="0.2">
      <c r="B20" s="134" t="s">
        <v>166</v>
      </c>
      <c r="C20" s="27">
        <f>2543+207</f>
        <v>2750</v>
      </c>
      <c r="D20" s="17"/>
      <c r="U20" s="110"/>
      <c r="V20" s="138"/>
      <c r="W20" s="138"/>
      <c r="X20" s="138"/>
      <c r="Y20" s="138"/>
      <c r="Z20" s="142"/>
      <c r="AA20" s="127"/>
    </row>
    <row r="21" spans="2:27" x14ac:dyDescent="0.2">
      <c r="B21" s="17" t="s">
        <v>43</v>
      </c>
      <c r="C21" s="27">
        <f>4407+4353</f>
        <v>8760</v>
      </c>
      <c r="D21" s="17"/>
      <c r="U21" s="110"/>
      <c r="V21" s="110"/>
      <c r="W21" s="110"/>
      <c r="X21" s="110"/>
      <c r="Y21" s="110"/>
      <c r="Z21" s="144"/>
    </row>
    <row r="22" spans="2:27" x14ac:dyDescent="0.2">
      <c r="B22" s="17" t="s">
        <v>26</v>
      </c>
      <c r="C22" s="27">
        <f>2192+58</f>
        <v>2250</v>
      </c>
      <c r="D22" s="17"/>
      <c r="U22" s="110"/>
      <c r="V22" s="110"/>
      <c r="W22" s="110"/>
      <c r="X22" s="110"/>
      <c r="Y22" s="110"/>
      <c r="Z22" s="110"/>
    </row>
    <row r="23" spans="2:27" x14ac:dyDescent="0.2">
      <c r="B23" s="17" t="s">
        <v>44</v>
      </c>
      <c r="C23" s="27">
        <f>55+946</f>
        <v>1001</v>
      </c>
      <c r="D23" s="17"/>
      <c r="U23" s="110"/>
      <c r="V23" s="110"/>
      <c r="W23" s="110"/>
      <c r="X23" s="110"/>
      <c r="Y23" s="110"/>
      <c r="Z23" s="110"/>
    </row>
    <row r="24" spans="2:27" x14ac:dyDescent="0.2">
      <c r="B24" s="17" t="s">
        <v>45</v>
      </c>
      <c r="C24" s="27">
        <f>55+946</f>
        <v>1001</v>
      </c>
      <c r="D24" s="17"/>
      <c r="U24" s="110"/>
      <c r="V24" s="110"/>
      <c r="W24" s="110"/>
      <c r="X24" s="110"/>
      <c r="Y24" s="110"/>
      <c r="Z24" s="110"/>
    </row>
    <row r="25" spans="2:27" x14ac:dyDescent="0.2">
      <c r="B25" s="17" t="s">
        <v>46</v>
      </c>
      <c r="C25" s="27">
        <f>1253+1247</f>
        <v>2500</v>
      </c>
      <c r="D25" s="17"/>
      <c r="U25" s="110"/>
      <c r="V25" s="110"/>
      <c r="W25" s="110"/>
      <c r="X25" s="110"/>
      <c r="Y25" s="110"/>
      <c r="Z25" s="110"/>
    </row>
    <row r="26" spans="2:27" x14ac:dyDescent="0.2">
      <c r="B26" s="17" t="s">
        <v>47</v>
      </c>
      <c r="C26" s="27">
        <f>1260+90</f>
        <v>1350</v>
      </c>
      <c r="D26" s="17"/>
    </row>
    <row r="27" spans="2:27" x14ac:dyDescent="0.2">
      <c r="B27" s="17" t="s">
        <v>48</v>
      </c>
      <c r="C27" s="27">
        <f>1850+151</f>
        <v>2001</v>
      </c>
      <c r="D27" s="17"/>
    </row>
    <row r="28" spans="2:27" x14ac:dyDescent="0.2">
      <c r="B28" s="17" t="s">
        <v>49</v>
      </c>
      <c r="C28" s="27">
        <f>2999+601</f>
        <v>3600</v>
      </c>
      <c r="D28" s="17"/>
    </row>
    <row r="29" spans="2:27" x14ac:dyDescent="0.2">
      <c r="B29" s="17" t="s">
        <v>61</v>
      </c>
      <c r="C29" s="27">
        <f>3002+1498</f>
        <v>4500</v>
      </c>
      <c r="D29" s="24"/>
    </row>
    <row r="30" spans="2:27" ht="13.5" thickBot="1" x14ac:dyDescent="0.25">
      <c r="B30" s="11" t="s">
        <v>50</v>
      </c>
      <c r="C30" s="28">
        <f>3290+2185</f>
        <v>5475</v>
      </c>
      <c r="D30" s="24"/>
    </row>
    <row r="31" spans="2:27" x14ac:dyDescent="0.2">
      <c r="B31" s="24"/>
      <c r="C31" s="24"/>
      <c r="D31" s="24"/>
    </row>
    <row r="32" spans="2:27" x14ac:dyDescent="0.2">
      <c r="B32" s="24"/>
      <c r="C32" s="24"/>
      <c r="D32" s="24"/>
    </row>
  </sheetData>
  <sheetProtection password="D9E5" sheet="1" objects="1" scenarios="1" selectLockedCells="1"/>
  <mergeCells count="3">
    <mergeCell ref="B3:B4"/>
    <mergeCell ref="C3:C4"/>
    <mergeCell ref="D3:D4"/>
  </mergeCells>
  <phoneticPr fontId="0" type="noConversion"/>
  <dataValidations count="1">
    <dataValidation allowBlank="1" showInputMessage="1" showErrorMessage="1" promptTitle="Bitte auswählen" prompt="Bitte auswählen" sqref="Z8"/>
  </dataValidations>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C1:Z48"/>
  <sheetViews>
    <sheetView view="pageBreakPreview" zoomScaleNormal="100" workbookViewId="0">
      <selection activeCell="F5" sqref="F5:H5"/>
    </sheetView>
  </sheetViews>
  <sheetFormatPr baseColWidth="10" defaultRowHeight="12.75" x14ac:dyDescent="0.2"/>
  <cols>
    <col min="1" max="1" width="2.42578125" customWidth="1"/>
    <col min="2" max="2" width="2.5703125" customWidth="1"/>
    <col min="3" max="3" width="2.85546875" style="130" customWidth="1"/>
    <col min="4" max="4" width="46.42578125" customWidth="1"/>
    <col min="5" max="5" width="3.85546875" customWidth="1"/>
    <col min="6" max="6" width="17.42578125" customWidth="1"/>
    <col min="7" max="7" width="17.28515625" customWidth="1"/>
    <col min="8" max="8" width="16.28515625" customWidth="1"/>
    <col min="9" max="9" width="1.7109375" customWidth="1"/>
    <col min="10" max="10" width="3.42578125" customWidth="1"/>
  </cols>
  <sheetData>
    <row r="1" spans="3:10" ht="13.5" thickBot="1" x14ac:dyDescent="0.25"/>
    <row r="2" spans="3:10" x14ac:dyDescent="0.2">
      <c r="C2" s="131"/>
      <c r="D2" s="6"/>
      <c r="E2" s="6"/>
      <c r="F2" s="6"/>
      <c r="G2" s="6"/>
      <c r="H2" s="6"/>
      <c r="I2" s="10"/>
    </row>
    <row r="3" spans="3:10" ht="43.5" customHeight="1" x14ac:dyDescent="0.2">
      <c r="C3" s="132"/>
      <c r="D3" s="172" t="s">
        <v>59</v>
      </c>
      <c r="E3" s="172"/>
      <c r="F3" s="172"/>
      <c r="G3" s="172"/>
      <c r="H3" s="173"/>
      <c r="I3" s="9"/>
      <c r="J3" s="1"/>
    </row>
    <row r="4" spans="3:10" ht="15" x14ac:dyDescent="0.2">
      <c r="C4" s="132"/>
      <c r="D4" s="8"/>
      <c r="E4" s="8"/>
      <c r="F4" s="8"/>
      <c r="G4" s="8"/>
      <c r="H4" s="8"/>
      <c r="I4" s="9"/>
      <c r="J4" s="1"/>
    </row>
    <row r="5" spans="3:10" ht="35.25" customHeight="1" x14ac:dyDescent="0.2">
      <c r="C5" s="132">
        <v>1</v>
      </c>
      <c r="D5" s="73" t="s">
        <v>6</v>
      </c>
      <c r="E5" s="52"/>
      <c r="F5" s="178"/>
      <c r="G5" s="179"/>
      <c r="H5" s="180"/>
      <c r="I5" s="9"/>
      <c r="J5" s="1"/>
    </row>
    <row r="6" spans="3:10" ht="26.25" customHeight="1" x14ac:dyDescent="0.2">
      <c r="C6" s="132">
        <v>2</v>
      </c>
      <c r="D6" s="58" t="s">
        <v>64</v>
      </c>
      <c r="E6" s="52"/>
      <c r="F6" s="181"/>
      <c r="G6" s="176"/>
      <c r="H6" s="177"/>
      <c r="I6" s="9"/>
      <c r="J6" s="1"/>
    </row>
    <row r="7" spans="3:10" ht="15" x14ac:dyDescent="0.2">
      <c r="C7" s="132">
        <v>3</v>
      </c>
      <c r="D7" s="58" t="s">
        <v>15</v>
      </c>
      <c r="E7" s="52"/>
      <c r="F7" s="174"/>
      <c r="G7" s="174"/>
      <c r="H7" s="175"/>
      <c r="I7" s="9"/>
      <c r="J7" s="1"/>
    </row>
    <row r="8" spans="3:10" ht="15" x14ac:dyDescent="0.2">
      <c r="C8" s="132">
        <v>4</v>
      </c>
      <c r="D8" s="58" t="s">
        <v>3</v>
      </c>
      <c r="E8" s="52"/>
      <c r="F8" s="176"/>
      <c r="G8" s="176"/>
      <c r="H8" s="177"/>
      <c r="I8" s="9"/>
      <c r="J8" s="1"/>
    </row>
    <row r="9" spans="3:10" ht="15" x14ac:dyDescent="0.2">
      <c r="C9" s="132">
        <v>5</v>
      </c>
      <c r="D9" s="61" t="s">
        <v>118</v>
      </c>
      <c r="E9" s="52"/>
      <c r="F9" s="182">
        <f>+'LS1'!G28+'LS2'!G28+'LS3'!G28+'LS4'!G28+'LS5'!G28+'LS6'!G28+'LS7'!G28+'LS8'!G28+'LS9'!G28+'LS10'!G28</f>
        <v>0</v>
      </c>
      <c r="G9" s="183"/>
      <c r="H9" s="89" t="s">
        <v>82</v>
      </c>
      <c r="I9" s="9"/>
      <c r="J9" s="1"/>
    </row>
    <row r="10" spans="3:10" ht="15.75" x14ac:dyDescent="0.25">
      <c r="C10" s="132"/>
      <c r="D10" s="59"/>
      <c r="E10" s="52"/>
      <c r="F10" s="102"/>
      <c r="G10" s="102"/>
      <c r="H10" s="102"/>
      <c r="I10" s="9"/>
      <c r="J10" s="1"/>
    </row>
    <row r="11" spans="3:10" ht="26.25" x14ac:dyDescent="0.25">
      <c r="C11" s="132"/>
      <c r="D11" s="91" t="s">
        <v>119</v>
      </c>
      <c r="E11" s="90"/>
      <c r="F11" s="92" t="s">
        <v>120</v>
      </c>
      <c r="G11" s="92" t="s">
        <v>121</v>
      </c>
      <c r="H11" s="93" t="s">
        <v>122</v>
      </c>
      <c r="I11" s="9"/>
      <c r="J11" s="1"/>
    </row>
    <row r="12" spans="3:10" ht="15.75" x14ac:dyDescent="0.25">
      <c r="C12" s="132">
        <v>6</v>
      </c>
      <c r="D12" s="94" t="s">
        <v>147</v>
      </c>
      <c r="E12" s="95"/>
      <c r="F12" s="96">
        <f>+'LS1'!G$15</f>
        <v>0</v>
      </c>
      <c r="G12" s="96">
        <f>+'LS1'!H$15+'LS1'!I$15</f>
        <v>0</v>
      </c>
      <c r="H12" s="112">
        <f>+'LS1'!H$29</f>
        <v>0</v>
      </c>
      <c r="I12" s="9"/>
      <c r="J12" s="1"/>
    </row>
    <row r="13" spans="3:10" ht="15.75" x14ac:dyDescent="0.25">
      <c r="C13" s="132">
        <v>7</v>
      </c>
      <c r="D13" s="94" t="s">
        <v>148</v>
      </c>
      <c r="E13" s="95"/>
      <c r="F13" s="96">
        <f>+'LS2'!G$15</f>
        <v>0</v>
      </c>
      <c r="G13" s="96">
        <f>+'LS2'!H$15+'LS2'!I$15</f>
        <v>0</v>
      </c>
      <c r="H13" s="112">
        <f>+'LS2'!H$29</f>
        <v>0</v>
      </c>
      <c r="I13" s="9"/>
      <c r="J13" s="1"/>
    </row>
    <row r="14" spans="3:10" ht="15.75" x14ac:dyDescent="0.25">
      <c r="C14" s="132">
        <v>8</v>
      </c>
      <c r="D14" s="94" t="s">
        <v>149</v>
      </c>
      <c r="E14" s="95"/>
      <c r="F14" s="96">
        <f>+'LS3'!G$15</f>
        <v>0</v>
      </c>
      <c r="G14" s="96">
        <f>+'LS3'!H$15+'LS3'!I$15</f>
        <v>0</v>
      </c>
      <c r="H14" s="112">
        <f>+'LS3'!H$29</f>
        <v>0</v>
      </c>
      <c r="I14" s="9"/>
      <c r="J14" s="1"/>
    </row>
    <row r="15" spans="3:10" ht="15.75" x14ac:dyDescent="0.25">
      <c r="C15" s="132">
        <v>9</v>
      </c>
      <c r="D15" s="94" t="s">
        <v>150</v>
      </c>
      <c r="E15" s="95"/>
      <c r="F15" s="96">
        <f>+'LS4'!G$15</f>
        <v>0</v>
      </c>
      <c r="G15" s="96">
        <f>+'LS4'!H$15+'LS4'!I$15</f>
        <v>0</v>
      </c>
      <c r="H15" s="112">
        <f>+'LS4'!H$29</f>
        <v>0</v>
      </c>
      <c r="I15" s="9"/>
      <c r="J15" s="1"/>
    </row>
    <row r="16" spans="3:10" ht="15.75" x14ac:dyDescent="0.25">
      <c r="C16" s="132">
        <v>10</v>
      </c>
      <c r="D16" s="94" t="s">
        <v>151</v>
      </c>
      <c r="E16" s="95"/>
      <c r="F16" s="96">
        <f>+'LS5'!G$15</f>
        <v>0</v>
      </c>
      <c r="G16" s="96">
        <f>+'LS5'!H$15+'LS5'!I$15</f>
        <v>0</v>
      </c>
      <c r="H16" s="112">
        <f>+'LS5'!H$29</f>
        <v>0</v>
      </c>
      <c r="I16" s="9"/>
      <c r="J16" s="1"/>
    </row>
    <row r="17" spans="3:10" ht="15.75" x14ac:dyDescent="0.25">
      <c r="C17" s="132">
        <v>11</v>
      </c>
      <c r="D17" s="94" t="s">
        <v>152</v>
      </c>
      <c r="E17" s="95"/>
      <c r="F17" s="96">
        <f>+'LS6'!G$15</f>
        <v>0</v>
      </c>
      <c r="G17" s="96">
        <f>+'LS6'!H$15+'LS6'!I$15</f>
        <v>0</v>
      </c>
      <c r="H17" s="112">
        <f>+'LS6'!H$29</f>
        <v>0</v>
      </c>
      <c r="I17" s="9"/>
      <c r="J17" s="1"/>
    </row>
    <row r="18" spans="3:10" ht="15.75" x14ac:dyDescent="0.25">
      <c r="C18" s="132">
        <v>12</v>
      </c>
      <c r="D18" s="94" t="s">
        <v>153</v>
      </c>
      <c r="E18" s="95"/>
      <c r="F18" s="96">
        <f>+'LS7'!G$15</f>
        <v>0</v>
      </c>
      <c r="G18" s="96">
        <f>+'LS7'!H$15+'LS7'!I$15</f>
        <v>0</v>
      </c>
      <c r="H18" s="112">
        <f>+'LS7'!H$29</f>
        <v>0</v>
      </c>
      <c r="I18" s="9"/>
      <c r="J18" s="1"/>
    </row>
    <row r="19" spans="3:10" ht="15.75" x14ac:dyDescent="0.25">
      <c r="C19" s="132">
        <v>13</v>
      </c>
      <c r="D19" s="94" t="s">
        <v>154</v>
      </c>
      <c r="E19" s="95"/>
      <c r="F19" s="96">
        <f>+'LS8'!G$15</f>
        <v>0</v>
      </c>
      <c r="G19" s="96">
        <f>+'LS8'!H$15+'LS8'!I$15</f>
        <v>0</v>
      </c>
      <c r="H19" s="112">
        <f>+'LS8'!H$29</f>
        <v>0</v>
      </c>
      <c r="I19" s="9"/>
      <c r="J19" s="1"/>
    </row>
    <row r="20" spans="3:10" ht="15.75" x14ac:dyDescent="0.25">
      <c r="C20" s="132">
        <v>14</v>
      </c>
      <c r="D20" s="94" t="s">
        <v>155</v>
      </c>
      <c r="E20" s="95"/>
      <c r="F20" s="96">
        <f>+'LS9'!G$15</f>
        <v>0</v>
      </c>
      <c r="G20" s="96">
        <f>+'LS9'!H$15+'LS9'!I$15</f>
        <v>0</v>
      </c>
      <c r="H20" s="112">
        <f>+'LS9'!H$29</f>
        <v>0</v>
      </c>
      <c r="I20" s="9"/>
      <c r="J20" s="1"/>
    </row>
    <row r="21" spans="3:10" ht="15.75" x14ac:dyDescent="0.25">
      <c r="C21" s="132">
        <v>15</v>
      </c>
      <c r="D21" s="94" t="s">
        <v>156</v>
      </c>
      <c r="E21" s="95"/>
      <c r="F21" s="96">
        <f>+'LS10'!G$15</f>
        <v>0</v>
      </c>
      <c r="G21" s="96">
        <f>+'LS10'!H$15+'LS10'!I$15</f>
        <v>0</v>
      </c>
      <c r="H21" s="112">
        <f>+'LS10'!H$29</f>
        <v>0</v>
      </c>
      <c r="I21" s="9"/>
      <c r="J21" s="1"/>
    </row>
    <row r="22" spans="3:10" ht="15.75" x14ac:dyDescent="0.25">
      <c r="C22" s="132">
        <v>16</v>
      </c>
      <c r="D22" s="97" t="s">
        <v>132</v>
      </c>
      <c r="E22" s="95"/>
      <c r="F22" s="98">
        <f>SUM(F12:F21)</f>
        <v>0</v>
      </c>
      <c r="G22" s="98">
        <f>SUM(G12:G21)</f>
        <v>0</v>
      </c>
      <c r="H22" s="99"/>
      <c r="I22" s="9"/>
      <c r="J22" s="1"/>
    </row>
    <row r="23" spans="3:10" ht="15" x14ac:dyDescent="0.2">
      <c r="C23" s="132"/>
      <c r="D23" s="33"/>
      <c r="E23" s="52"/>
      <c r="F23" s="33"/>
      <c r="G23" s="33"/>
      <c r="H23" s="33"/>
      <c r="I23" s="9"/>
      <c r="J23" s="1"/>
    </row>
    <row r="24" spans="3:10" ht="15" x14ac:dyDescent="0.2">
      <c r="C24" s="132"/>
      <c r="D24" s="21"/>
      <c r="E24" s="52"/>
      <c r="F24" s="21"/>
      <c r="G24" s="21"/>
      <c r="H24" s="21"/>
      <c r="I24" s="9"/>
      <c r="J24" s="1"/>
    </row>
    <row r="25" spans="3:10" ht="15" x14ac:dyDescent="0.2">
      <c r="C25" s="132"/>
      <c r="D25" s="60"/>
      <c r="E25" s="52"/>
      <c r="F25" s="21"/>
      <c r="G25" s="21"/>
      <c r="H25" s="21"/>
      <c r="I25" s="9"/>
      <c r="J25" s="1"/>
    </row>
    <row r="26" spans="3:10" ht="15" x14ac:dyDescent="0.2">
      <c r="C26" s="132"/>
      <c r="D26" s="21"/>
      <c r="E26" s="52"/>
      <c r="F26" s="21"/>
      <c r="G26" s="60"/>
      <c r="H26" s="21"/>
      <c r="I26" s="9"/>
      <c r="J26" s="1"/>
    </row>
    <row r="27" spans="3:10" ht="15" x14ac:dyDescent="0.2">
      <c r="C27" s="132">
        <v>17</v>
      </c>
      <c r="D27" s="61" t="s">
        <v>65</v>
      </c>
      <c r="E27" s="52"/>
      <c r="F27" s="70">
        <f>+'LS1'!H46+'LS2'!H46+'LS3'!H46+'LS4'!H46+'LS5'!H46+'LS6'!H46+'LS7'!H46+'LS8'!H46+'LS9'!H46+'LS10'!H46</f>
        <v>0</v>
      </c>
      <c r="G27" s="71" t="s">
        <v>81</v>
      </c>
      <c r="H27" s="33"/>
      <c r="I27" s="9"/>
      <c r="J27" s="1"/>
    </row>
    <row r="28" spans="3:10" ht="15" x14ac:dyDescent="0.2">
      <c r="C28" s="132">
        <v>18</v>
      </c>
      <c r="D28" s="61" t="s">
        <v>83</v>
      </c>
      <c r="E28" s="52"/>
      <c r="F28" s="72">
        <v>0.3</v>
      </c>
      <c r="G28" s="71"/>
      <c r="H28" s="69"/>
      <c r="I28" s="9"/>
      <c r="J28" s="1"/>
    </row>
    <row r="29" spans="3:10" ht="15" x14ac:dyDescent="0.2">
      <c r="C29" s="132">
        <v>19</v>
      </c>
      <c r="D29" s="61" t="s">
        <v>84</v>
      </c>
      <c r="E29" s="52"/>
      <c r="F29" s="70">
        <f>+F27*F28</f>
        <v>0</v>
      </c>
      <c r="G29" s="71" t="s">
        <v>81</v>
      </c>
      <c r="H29" s="69"/>
      <c r="I29" s="9"/>
      <c r="J29" s="1"/>
    </row>
    <row r="30" spans="3:10" ht="15" x14ac:dyDescent="0.2">
      <c r="C30" s="132">
        <v>20</v>
      </c>
      <c r="D30" s="61" t="s">
        <v>133</v>
      </c>
      <c r="E30" s="52"/>
      <c r="F30" s="100">
        <f>+'LS1'!G29+'LS2'!G29+'LS3'!G29+'LS4'!G29+'LS5'!G29+'LS6'!G29+'LS7'!G29+'LS8'!G29+'LS9'!G29+'LS10'!G29</f>
        <v>0</v>
      </c>
      <c r="G30" s="71" t="s">
        <v>82</v>
      </c>
      <c r="H30" s="69"/>
      <c r="I30" s="9"/>
      <c r="J30" s="1"/>
    </row>
    <row r="31" spans="3:10" ht="18.75" x14ac:dyDescent="0.35">
      <c r="C31" s="132">
        <v>21</v>
      </c>
      <c r="D31" s="61" t="s">
        <v>134</v>
      </c>
      <c r="E31" s="52"/>
      <c r="F31" s="100">
        <f>+'LS1'!H51+'LS2'!H51+'LS3'!H51+'LS4'!H51+'LS5'!H51+'LS6'!H51+'LS7'!H51+'LS8'!H51+'LS9'!H51+'LS10'!H51</f>
        <v>0</v>
      </c>
      <c r="G31" s="71" t="s">
        <v>112</v>
      </c>
      <c r="H31" s="69"/>
      <c r="I31" s="9"/>
      <c r="J31" s="1"/>
    </row>
    <row r="32" spans="3:10" ht="15" x14ac:dyDescent="0.2">
      <c r="C32" s="132">
        <v>22</v>
      </c>
      <c r="D32" s="61" t="s">
        <v>135</v>
      </c>
      <c r="E32" s="52"/>
      <c r="F32" s="101">
        <f>IF(F9&gt;0,F30/F9*100,0)</f>
        <v>0</v>
      </c>
      <c r="G32" s="71" t="s">
        <v>136</v>
      </c>
      <c r="H32" s="69"/>
      <c r="I32" s="9"/>
      <c r="J32" s="1"/>
    </row>
    <row r="33" spans="3:26" ht="15" x14ac:dyDescent="0.2">
      <c r="C33" s="132">
        <v>23</v>
      </c>
      <c r="D33" s="61" t="s">
        <v>85</v>
      </c>
      <c r="E33" s="52"/>
      <c r="F33" s="70">
        <f>IF(F30&lt;&gt;0,+F29/F31,0)</f>
        <v>0</v>
      </c>
      <c r="G33" s="71" t="s">
        <v>137</v>
      </c>
      <c r="H33" s="69"/>
      <c r="I33" s="9"/>
      <c r="J33" s="1"/>
    </row>
    <row r="34" spans="3:26" ht="15" x14ac:dyDescent="0.2">
      <c r="C34" s="132"/>
      <c r="D34" s="52"/>
      <c r="E34" s="52"/>
      <c r="F34" s="69"/>
      <c r="G34" s="69"/>
      <c r="H34" s="69"/>
      <c r="I34" s="9"/>
      <c r="J34" s="1"/>
    </row>
    <row r="35" spans="3:26" s="3" customFormat="1" ht="15.75" x14ac:dyDescent="0.25">
      <c r="C35" s="132"/>
      <c r="D35" s="59" t="s">
        <v>4</v>
      </c>
      <c r="E35" s="52"/>
      <c r="F35" s="14"/>
      <c r="G35" s="14"/>
      <c r="H35" s="14"/>
      <c r="I35" s="9"/>
      <c r="J35" s="2"/>
    </row>
    <row r="36" spans="3:26" s="3" customFormat="1" ht="15" x14ac:dyDescent="0.2">
      <c r="C36" s="132">
        <v>24</v>
      </c>
      <c r="D36" s="58" t="s">
        <v>142</v>
      </c>
      <c r="E36" s="52"/>
      <c r="F36" s="22"/>
      <c r="G36" s="14" t="s">
        <v>5</v>
      </c>
      <c r="H36" s="14"/>
      <c r="I36" s="9"/>
      <c r="J36" s="2"/>
    </row>
    <row r="37" spans="3:26" s="3" customFormat="1" ht="15" x14ac:dyDescent="0.2">
      <c r="C37" s="132">
        <v>25</v>
      </c>
      <c r="D37" s="58" t="s">
        <v>138</v>
      </c>
      <c r="E37" s="52"/>
      <c r="F37" s="22"/>
      <c r="G37" s="14" t="s">
        <v>5</v>
      </c>
      <c r="H37" s="14"/>
      <c r="I37" s="9"/>
      <c r="J37" s="2"/>
      <c r="Z37" s="87" t="s">
        <v>110</v>
      </c>
    </row>
    <row r="38" spans="3:26" s="3" customFormat="1" ht="15" x14ac:dyDescent="0.2">
      <c r="C38" s="132"/>
      <c r="D38" s="52"/>
      <c r="E38" s="52"/>
      <c r="F38" s="14"/>
      <c r="G38" s="14"/>
      <c r="H38" s="14"/>
      <c r="I38" s="9"/>
      <c r="J38" s="2"/>
      <c r="Z38" s="87" t="s">
        <v>111</v>
      </c>
    </row>
    <row r="39" spans="3:26" ht="15" x14ac:dyDescent="0.2">
      <c r="C39" s="132"/>
      <c r="D39" s="52" t="s">
        <v>97</v>
      </c>
      <c r="E39" s="52"/>
      <c r="F39" s="8"/>
      <c r="G39" s="8"/>
      <c r="H39" s="8"/>
      <c r="I39" s="9"/>
      <c r="J39" s="1"/>
      <c r="K39" s="18"/>
      <c r="L39" s="18"/>
      <c r="M39" s="18"/>
      <c r="N39" s="18"/>
      <c r="O39" s="18"/>
    </row>
    <row r="40" spans="3:26" ht="15" customHeight="1" x14ac:dyDescent="0.2">
      <c r="C40" s="132">
        <v>26</v>
      </c>
      <c r="D40" s="163"/>
      <c r="E40" s="164"/>
      <c r="F40" s="164"/>
      <c r="G40" s="164"/>
      <c r="H40" s="165"/>
      <c r="I40" s="13"/>
    </row>
    <row r="41" spans="3:26" ht="15" customHeight="1" x14ac:dyDescent="0.2">
      <c r="C41" s="132"/>
      <c r="D41" s="166"/>
      <c r="E41" s="167"/>
      <c r="F41" s="167"/>
      <c r="G41" s="167"/>
      <c r="H41" s="168"/>
      <c r="I41" s="13"/>
    </row>
    <row r="42" spans="3:26" ht="15" customHeight="1" x14ac:dyDescent="0.2">
      <c r="C42" s="132"/>
      <c r="D42" s="166"/>
      <c r="E42" s="167"/>
      <c r="F42" s="167"/>
      <c r="G42" s="167"/>
      <c r="H42" s="168"/>
      <c r="I42" s="13"/>
    </row>
    <row r="43" spans="3:26" ht="15" customHeight="1" x14ac:dyDescent="0.2">
      <c r="C43" s="132"/>
      <c r="D43" s="166"/>
      <c r="E43" s="167"/>
      <c r="F43" s="167"/>
      <c r="G43" s="167"/>
      <c r="H43" s="168"/>
      <c r="I43" s="13"/>
    </row>
    <row r="44" spans="3:26" ht="15" customHeight="1" x14ac:dyDescent="0.2">
      <c r="C44" s="132"/>
      <c r="D44" s="166"/>
      <c r="E44" s="167"/>
      <c r="F44" s="167"/>
      <c r="G44" s="167"/>
      <c r="H44" s="168"/>
      <c r="I44" s="13"/>
    </row>
    <row r="45" spans="3:26" ht="15" customHeight="1" x14ac:dyDescent="0.2">
      <c r="C45" s="132"/>
      <c r="D45" s="166"/>
      <c r="E45" s="167"/>
      <c r="F45" s="167"/>
      <c r="G45" s="167"/>
      <c r="H45" s="168"/>
      <c r="I45" s="13"/>
    </row>
    <row r="46" spans="3:26" ht="15" customHeight="1" x14ac:dyDescent="0.2">
      <c r="C46" s="132"/>
      <c r="D46" s="169"/>
      <c r="E46" s="170"/>
      <c r="F46" s="170"/>
      <c r="G46" s="170"/>
      <c r="H46" s="171"/>
      <c r="I46" s="13"/>
    </row>
    <row r="47" spans="3:26" ht="15" customHeight="1" x14ac:dyDescent="0.2">
      <c r="C47" s="132"/>
      <c r="D47" s="161" t="s">
        <v>170</v>
      </c>
      <c r="E47" s="162"/>
      <c r="F47" s="162"/>
      <c r="G47" s="162"/>
      <c r="H47" s="162"/>
      <c r="I47" s="13"/>
    </row>
    <row r="48" spans="3:26" ht="8.25" customHeight="1" thickBot="1" x14ac:dyDescent="0.25">
      <c r="C48" s="133"/>
      <c r="D48" s="11"/>
      <c r="E48" s="11"/>
      <c r="F48" s="11"/>
      <c r="G48" s="11"/>
      <c r="H48" s="11"/>
      <c r="I48" s="12"/>
    </row>
  </sheetData>
  <sheetProtection password="D9E5" sheet="1" objects="1" scenarios="1" selectLockedCells="1"/>
  <mergeCells count="8">
    <mergeCell ref="D47:H47"/>
    <mergeCell ref="D40:H46"/>
    <mergeCell ref="D3:H3"/>
    <mergeCell ref="F7:H7"/>
    <mergeCell ref="F8:H8"/>
    <mergeCell ref="F5:H5"/>
    <mergeCell ref="F6:H6"/>
    <mergeCell ref="F9:G9"/>
  </mergeCells>
  <phoneticPr fontId="0" type="noConversion"/>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AA62"/>
  <sheetViews>
    <sheetView showGridLines="0" tabSelected="1" view="pageBreakPreview" zoomScaleNormal="100" zoomScaleSheetLayoutView="100" workbookViewId="0">
      <selection activeCell="G14" sqref="G14"/>
    </sheetView>
  </sheetViews>
  <sheetFormatPr baseColWidth="10" defaultRowHeight="12.75" x14ac:dyDescent="0.2"/>
  <cols>
    <col min="1" max="1" width="2.5703125" customWidth="1"/>
    <col min="2" max="2" width="2.85546875" style="136" customWidth="1"/>
    <col min="3" max="3" width="25.42578125" customWidth="1"/>
    <col min="4" max="4" width="8.42578125" customWidth="1"/>
    <col min="5" max="5" width="23.28515625" customWidth="1"/>
    <col min="6" max="6" width="2.28515625" customWidth="1"/>
    <col min="7" max="8" width="20.7109375" customWidth="1"/>
    <col min="9" max="9" width="20.7109375" style="110" customWidth="1"/>
    <col min="10" max="10" width="1.7109375" customWidth="1"/>
    <col min="11" max="23" width="10.28515625" customWidth="1"/>
    <col min="24" max="24" width="9.140625" style="15" customWidth="1"/>
    <col min="25" max="25" width="11" customWidth="1"/>
    <col min="26" max="26" width="5.7109375" customWidth="1"/>
    <col min="27" max="27" width="6.140625" customWidth="1"/>
  </cols>
  <sheetData>
    <row r="1" spans="2:27" x14ac:dyDescent="0.2">
      <c r="E1" s="5"/>
    </row>
    <row r="2" spans="2:27" ht="23.25" x14ac:dyDescent="0.4">
      <c r="B2" s="137"/>
      <c r="C2" s="226" t="s">
        <v>143</v>
      </c>
      <c r="D2" s="226"/>
      <c r="E2" s="226"/>
      <c r="F2" s="226"/>
      <c r="G2" s="226"/>
      <c r="H2" s="226"/>
      <c r="I2" s="226"/>
      <c r="J2" s="109"/>
      <c r="K2" s="1"/>
      <c r="L2" s="1"/>
      <c r="M2" s="1"/>
      <c r="N2" s="1"/>
      <c r="O2" s="1"/>
      <c r="P2" s="1"/>
      <c r="Q2" s="1"/>
      <c r="R2" s="1"/>
      <c r="S2" s="1"/>
      <c r="T2" s="1"/>
      <c r="U2" s="1"/>
      <c r="V2" s="1"/>
      <c r="W2" s="1"/>
      <c r="X2" s="4"/>
    </row>
    <row r="3" spans="2:27" ht="15" customHeight="1" x14ac:dyDescent="0.2">
      <c r="B3" s="137"/>
      <c r="C3" s="227" t="s">
        <v>158</v>
      </c>
      <c r="D3" s="227"/>
      <c r="E3" s="227"/>
      <c r="F3" s="227"/>
      <c r="G3" s="227"/>
      <c r="H3" s="227"/>
      <c r="I3" s="227"/>
      <c r="J3" s="109"/>
      <c r="K3" s="1"/>
      <c r="L3" s="1"/>
      <c r="M3" s="1"/>
      <c r="N3" s="1"/>
      <c r="O3" s="1"/>
      <c r="P3" s="1"/>
      <c r="Q3" s="1"/>
      <c r="R3" s="1"/>
      <c r="S3" s="1"/>
      <c r="T3" s="1"/>
      <c r="U3" s="1"/>
      <c r="V3" s="1"/>
      <c r="W3" s="1"/>
    </row>
    <row r="4" spans="2:27" ht="6.75" customHeight="1" x14ac:dyDescent="0.2">
      <c r="B4" s="137"/>
      <c r="C4" s="17"/>
      <c r="D4" s="17"/>
      <c r="E4" s="7"/>
      <c r="F4" s="8"/>
      <c r="G4" s="8"/>
      <c r="H4" s="8"/>
      <c r="I4" s="8"/>
      <c r="J4" s="109"/>
      <c r="K4" s="1"/>
      <c r="L4" s="1"/>
      <c r="M4" s="1"/>
      <c r="N4" s="1"/>
      <c r="O4" s="1"/>
      <c r="P4" s="1"/>
      <c r="Q4" s="1"/>
      <c r="R4" s="1"/>
      <c r="S4" s="1"/>
      <c r="T4" s="1"/>
      <c r="U4" s="1"/>
      <c r="V4" s="1"/>
      <c r="W4" s="1"/>
    </row>
    <row r="5" spans="2:27" ht="18" customHeight="1" x14ac:dyDescent="0.2">
      <c r="B5" s="135">
        <v>1</v>
      </c>
      <c r="C5" s="211" t="s">
        <v>6</v>
      </c>
      <c r="D5" s="186"/>
      <c r="E5" s="186"/>
      <c r="F5" s="8"/>
      <c r="G5" s="233">
        <f>+BASISFORMULAR!F5</f>
        <v>0</v>
      </c>
      <c r="H5" s="234"/>
      <c r="I5" s="235"/>
      <c r="J5" s="109"/>
      <c r="K5" s="1"/>
      <c r="L5" s="1"/>
      <c r="M5" s="1"/>
      <c r="N5" s="1"/>
      <c r="O5" s="1"/>
      <c r="P5" s="1"/>
      <c r="Q5" s="1"/>
      <c r="R5" s="1"/>
      <c r="S5" s="1"/>
      <c r="T5" s="1"/>
      <c r="U5" s="1"/>
      <c r="V5" s="1"/>
      <c r="W5" s="1"/>
    </row>
    <row r="6" spans="2:27" ht="18" customHeight="1" x14ac:dyDescent="0.2">
      <c r="B6" s="135">
        <v>2</v>
      </c>
      <c r="C6" s="211" t="s">
        <v>62</v>
      </c>
      <c r="D6" s="186"/>
      <c r="E6" s="186"/>
      <c r="F6" s="8"/>
      <c r="G6" s="230"/>
      <c r="H6" s="231"/>
      <c r="I6" s="232"/>
      <c r="J6" s="109"/>
      <c r="K6" s="1"/>
      <c r="L6" s="1"/>
      <c r="M6" s="1"/>
      <c r="N6" s="1"/>
      <c r="O6" s="1"/>
      <c r="P6" s="1"/>
      <c r="Q6" s="1"/>
      <c r="R6" s="1"/>
      <c r="S6" s="1"/>
      <c r="T6" s="1"/>
      <c r="U6" s="1"/>
      <c r="V6" s="1"/>
      <c r="W6" s="1"/>
    </row>
    <row r="7" spans="2:27" ht="18" customHeight="1" x14ac:dyDescent="0.2">
      <c r="B7" s="135">
        <v>3</v>
      </c>
      <c r="C7" s="225" t="s">
        <v>71</v>
      </c>
      <c r="D7" s="186"/>
      <c r="E7" s="186"/>
      <c r="F7" s="8"/>
      <c r="G7" s="230"/>
      <c r="H7" s="231"/>
      <c r="I7" s="232"/>
      <c r="J7" s="109"/>
      <c r="K7" s="123"/>
      <c r="L7" s="1"/>
      <c r="M7" s="1"/>
      <c r="N7" s="1"/>
      <c r="O7" s="1"/>
      <c r="P7" s="1"/>
      <c r="Q7" s="1"/>
      <c r="R7" s="1"/>
      <c r="S7" s="1"/>
      <c r="T7" s="1"/>
      <c r="U7" s="1"/>
      <c r="V7" s="1"/>
      <c r="W7" s="1"/>
    </row>
    <row r="8" spans="2:27" ht="18" customHeight="1" x14ac:dyDescent="0.2">
      <c r="B8" s="135">
        <v>4</v>
      </c>
      <c r="C8" s="211" t="s">
        <v>72</v>
      </c>
      <c r="D8" s="186"/>
      <c r="E8" s="186"/>
      <c r="F8" s="8"/>
      <c r="G8" s="230"/>
      <c r="H8" s="231"/>
      <c r="I8" s="232"/>
      <c r="J8" s="109"/>
      <c r="K8" s="1"/>
      <c r="L8" s="1"/>
      <c r="M8" s="1"/>
      <c r="N8" s="1"/>
      <c r="O8" s="1"/>
      <c r="P8" s="1"/>
      <c r="Q8" s="1"/>
      <c r="R8" s="1"/>
      <c r="S8" s="1"/>
      <c r="T8" s="1"/>
      <c r="U8" s="1"/>
      <c r="V8" s="1"/>
      <c r="W8" s="1"/>
    </row>
    <row r="9" spans="2:27" ht="14.25" customHeight="1" x14ac:dyDescent="0.25">
      <c r="B9" s="137"/>
      <c r="C9" s="17"/>
      <c r="D9" s="17"/>
      <c r="E9" s="34"/>
      <c r="F9" s="8"/>
      <c r="G9" s="42" t="s">
        <v>7</v>
      </c>
      <c r="H9" s="228" t="s">
        <v>8</v>
      </c>
      <c r="I9" s="229"/>
      <c r="J9" s="109"/>
      <c r="K9" s="1"/>
      <c r="L9" s="1"/>
      <c r="M9" s="1"/>
      <c r="N9" s="1"/>
      <c r="O9" s="1"/>
      <c r="P9" s="1"/>
      <c r="Q9" s="1"/>
      <c r="R9" s="1"/>
      <c r="S9" s="1"/>
      <c r="T9" s="1"/>
      <c r="U9" s="1"/>
      <c r="V9" s="1"/>
      <c r="W9" s="1"/>
    </row>
    <row r="10" spans="2:27" ht="30" x14ac:dyDescent="0.2">
      <c r="B10" s="137">
        <v>5</v>
      </c>
      <c r="C10" s="185" t="s">
        <v>14</v>
      </c>
      <c r="D10" s="186"/>
      <c r="E10" s="186"/>
      <c r="F10" s="8"/>
      <c r="G10" s="74"/>
      <c r="H10" s="107" t="s">
        <v>144</v>
      </c>
      <c r="I10" s="107" t="s">
        <v>145</v>
      </c>
      <c r="J10" s="109"/>
      <c r="K10" s="1"/>
      <c r="L10" s="1"/>
      <c r="M10" s="1"/>
      <c r="N10" s="1"/>
      <c r="O10" s="1"/>
      <c r="P10" s="1"/>
      <c r="Q10" s="1"/>
      <c r="R10" s="1"/>
      <c r="S10" s="1"/>
      <c r="T10" s="1"/>
      <c r="U10" s="1"/>
      <c r="V10" s="1"/>
      <c r="W10" s="1"/>
    </row>
    <row r="11" spans="2:27" ht="15" x14ac:dyDescent="0.2">
      <c r="B11" s="137">
        <v>6</v>
      </c>
      <c r="C11" s="185" t="s">
        <v>9</v>
      </c>
      <c r="D11" s="186"/>
      <c r="E11" s="186"/>
      <c r="F11" s="8"/>
      <c r="G11" s="121"/>
      <c r="H11" s="121"/>
      <c r="I11" s="121"/>
      <c r="J11" s="109"/>
      <c r="K11" s="1"/>
      <c r="L11" s="1"/>
      <c r="M11" s="1"/>
      <c r="N11" s="1"/>
      <c r="O11" s="1"/>
      <c r="P11" s="1"/>
      <c r="Q11" s="1"/>
      <c r="R11" s="1"/>
      <c r="S11" s="1"/>
      <c r="T11" s="1"/>
      <c r="U11" s="1"/>
      <c r="V11" s="1"/>
      <c r="W11" s="1"/>
    </row>
    <row r="12" spans="2:27" ht="15" x14ac:dyDescent="0.2">
      <c r="B12" s="137">
        <v>7</v>
      </c>
      <c r="C12" s="185" t="s">
        <v>10</v>
      </c>
      <c r="D12" s="186"/>
      <c r="E12" s="186"/>
      <c r="F12" s="8"/>
      <c r="G12" s="121"/>
      <c r="H12" s="121"/>
      <c r="I12" s="121"/>
      <c r="J12" s="109"/>
      <c r="K12" s="1"/>
      <c r="L12" s="1"/>
      <c r="M12" s="1"/>
      <c r="N12" s="1"/>
      <c r="O12" s="1"/>
      <c r="P12" s="1"/>
      <c r="Q12" s="1"/>
      <c r="R12" s="1"/>
      <c r="S12" s="1"/>
      <c r="T12" s="1"/>
      <c r="U12" s="1"/>
      <c r="V12" s="1"/>
      <c r="W12" s="1"/>
      <c r="Y12" s="113"/>
      <c r="Z12" s="113"/>
      <c r="AA12" s="113"/>
    </row>
    <row r="13" spans="2:27" ht="15" x14ac:dyDescent="0.2">
      <c r="B13" s="137">
        <v>8</v>
      </c>
      <c r="C13" s="185" t="s">
        <v>11</v>
      </c>
      <c r="D13" s="186"/>
      <c r="E13" s="186"/>
      <c r="F13" s="8"/>
      <c r="G13" s="121"/>
      <c r="H13" s="121"/>
      <c r="I13" s="121"/>
      <c r="J13" s="109"/>
      <c r="K13" s="1"/>
      <c r="L13" s="1"/>
      <c r="M13" s="1"/>
      <c r="N13" s="1"/>
      <c r="O13" s="1"/>
      <c r="P13" s="1"/>
      <c r="Q13" s="1"/>
      <c r="R13" s="1"/>
      <c r="S13" s="1"/>
      <c r="T13" s="1"/>
      <c r="U13" s="1"/>
      <c r="V13" s="1"/>
      <c r="W13" s="1"/>
      <c r="Y13" s="113"/>
      <c r="Z13" s="113"/>
      <c r="AA13" s="113"/>
    </row>
    <row r="14" spans="2:27" ht="15" x14ac:dyDescent="0.2">
      <c r="B14" s="137">
        <v>9</v>
      </c>
      <c r="C14" s="185" t="s">
        <v>63</v>
      </c>
      <c r="D14" s="186"/>
      <c r="E14" s="186"/>
      <c r="F14" s="8"/>
      <c r="G14" s="145" t="s">
        <v>141</v>
      </c>
      <c r="H14" s="145" t="s">
        <v>141</v>
      </c>
      <c r="I14" s="145" t="s">
        <v>141</v>
      </c>
      <c r="J14" s="109"/>
      <c r="K14" s="1"/>
      <c r="L14" s="1"/>
      <c r="M14" s="1"/>
      <c r="N14" s="1"/>
      <c r="O14" s="1"/>
      <c r="P14" s="1"/>
      <c r="Q14" s="1"/>
      <c r="R14" s="1"/>
      <c r="S14" s="1"/>
      <c r="T14" s="1"/>
      <c r="U14" s="1"/>
      <c r="V14" s="1"/>
      <c r="W14" s="1"/>
      <c r="X14" s="16"/>
      <c r="Y14" s="114"/>
      <c r="Z14" s="114"/>
      <c r="AA14" s="113"/>
    </row>
    <row r="15" spans="2:27" ht="15" x14ac:dyDescent="0.2">
      <c r="B15" s="137">
        <v>10</v>
      </c>
      <c r="C15" s="202" t="s">
        <v>159</v>
      </c>
      <c r="D15" s="186"/>
      <c r="E15" s="186"/>
      <c r="F15" s="8"/>
      <c r="G15" s="29"/>
      <c r="H15" s="29"/>
      <c r="I15" s="29"/>
      <c r="J15" s="109"/>
      <c r="K15" s="1"/>
      <c r="L15" s="1"/>
      <c r="M15" s="1"/>
      <c r="N15" s="1"/>
      <c r="O15" s="1"/>
      <c r="P15" s="1"/>
      <c r="Q15" s="1"/>
      <c r="R15" s="1"/>
      <c r="S15" s="1"/>
      <c r="T15" s="1"/>
      <c r="U15" s="1"/>
      <c r="V15" s="1"/>
      <c r="W15" s="1"/>
      <c r="Y15" s="114"/>
      <c r="Z15" s="114"/>
      <c r="AA15" s="113"/>
    </row>
    <row r="16" spans="2:27" ht="15" x14ac:dyDescent="0.2">
      <c r="B16" s="137">
        <v>11</v>
      </c>
      <c r="C16" s="185" t="s">
        <v>0</v>
      </c>
      <c r="D16" s="186"/>
      <c r="E16" s="186"/>
      <c r="F16" s="8"/>
      <c r="G16" s="29"/>
      <c r="H16" s="29"/>
      <c r="I16" s="29"/>
      <c r="J16" s="109"/>
      <c r="K16" s="1"/>
      <c r="L16" s="1"/>
      <c r="M16" s="1"/>
      <c r="N16" s="1"/>
      <c r="O16" s="1"/>
      <c r="P16" s="1"/>
      <c r="Q16" s="1"/>
      <c r="R16" s="1"/>
      <c r="S16" s="1"/>
      <c r="T16" s="1"/>
      <c r="U16" s="1"/>
      <c r="V16" s="1"/>
      <c r="W16" s="1"/>
      <c r="Y16" s="114"/>
      <c r="Z16" s="114"/>
      <c r="AA16" s="113"/>
    </row>
    <row r="17" spans="2:27" ht="17.25" customHeight="1" x14ac:dyDescent="0.2">
      <c r="B17" s="137"/>
      <c r="C17" s="203" t="s">
        <v>73</v>
      </c>
      <c r="D17" s="190"/>
      <c r="E17" s="190"/>
      <c r="F17" s="8"/>
      <c r="G17" s="108"/>
      <c r="H17" s="108"/>
      <c r="I17" s="108"/>
      <c r="J17" s="109"/>
      <c r="K17" s="1"/>
      <c r="L17" s="1"/>
      <c r="M17" s="1"/>
      <c r="N17" s="1"/>
      <c r="O17" s="1"/>
      <c r="P17" s="1"/>
      <c r="Q17" s="1"/>
      <c r="R17" s="1"/>
      <c r="S17" s="1"/>
      <c r="T17" s="1"/>
      <c r="U17" s="1"/>
      <c r="V17" s="1"/>
      <c r="W17" s="1"/>
      <c r="Y17" s="114"/>
      <c r="Z17" s="114"/>
      <c r="AA17" s="113"/>
    </row>
    <row r="18" spans="2:27" ht="15" x14ac:dyDescent="0.2">
      <c r="B18" s="137">
        <v>12</v>
      </c>
      <c r="C18" s="185" t="s">
        <v>1</v>
      </c>
      <c r="D18" s="186"/>
      <c r="E18" s="186"/>
      <c r="F18" s="8"/>
      <c r="G18" s="30"/>
      <c r="H18" s="30"/>
      <c r="I18" s="30"/>
      <c r="J18" s="109"/>
      <c r="K18" s="1"/>
      <c r="L18" s="1"/>
      <c r="M18" s="1"/>
      <c r="N18" s="1"/>
      <c r="O18" s="1"/>
      <c r="P18" s="1"/>
      <c r="Q18" s="1"/>
      <c r="R18" s="1"/>
      <c r="S18" s="1"/>
      <c r="T18" s="1"/>
      <c r="U18" s="1"/>
      <c r="V18" s="1"/>
      <c r="W18" s="1"/>
      <c r="Y18" s="114"/>
      <c r="Z18" s="114"/>
      <c r="AA18" s="113"/>
    </row>
    <row r="19" spans="2:27" ht="15" customHeight="1" x14ac:dyDescent="0.2">
      <c r="B19" s="137">
        <v>13</v>
      </c>
      <c r="C19" s="185" t="s">
        <v>115</v>
      </c>
      <c r="D19" s="185"/>
      <c r="E19" s="185"/>
      <c r="F19" s="8"/>
      <c r="G19" s="88"/>
      <c r="H19" s="88"/>
      <c r="I19" s="88"/>
      <c r="J19" s="109"/>
      <c r="K19" s="1"/>
      <c r="L19" s="1"/>
      <c r="M19" s="1"/>
      <c r="N19" s="1"/>
      <c r="O19" s="1"/>
      <c r="P19" s="1"/>
      <c r="Q19" s="1"/>
      <c r="R19" s="1"/>
      <c r="S19" s="1"/>
      <c r="T19" s="1"/>
      <c r="U19" s="1"/>
      <c r="V19" s="1"/>
      <c r="W19" s="1"/>
      <c r="Y19" s="114"/>
      <c r="Z19" s="114"/>
      <c r="AA19" s="113"/>
    </row>
    <row r="20" spans="2:27" ht="18" customHeight="1" x14ac:dyDescent="0.2">
      <c r="B20" s="137">
        <v>14</v>
      </c>
      <c r="C20" s="211" t="s">
        <v>28</v>
      </c>
      <c r="D20" s="211"/>
      <c r="E20" s="211"/>
      <c r="F20" s="8"/>
      <c r="G20" s="31">
        <f>+G18*G16+G19</f>
        <v>0</v>
      </c>
      <c r="H20" s="31">
        <f>+H18*H16+H19</f>
        <v>0</v>
      </c>
      <c r="I20" s="31">
        <f>+I18*I16+I19</f>
        <v>0</v>
      </c>
      <c r="J20" s="109"/>
      <c r="K20" s="1"/>
      <c r="L20" s="1"/>
      <c r="M20" s="1"/>
      <c r="N20" s="1"/>
      <c r="O20" s="1"/>
      <c r="P20" s="1"/>
      <c r="Q20" s="1"/>
      <c r="R20" s="1"/>
      <c r="S20" s="1"/>
      <c r="T20" s="1"/>
      <c r="U20" s="1"/>
      <c r="V20" s="1"/>
      <c r="W20" s="1"/>
      <c r="Y20" s="115"/>
      <c r="Z20" s="115"/>
      <c r="AA20" s="116"/>
    </row>
    <row r="21" spans="2:27" ht="18" customHeight="1" x14ac:dyDescent="0.2">
      <c r="B21" s="137">
        <v>15</v>
      </c>
      <c r="C21" s="185" t="s">
        <v>2</v>
      </c>
      <c r="D21" s="185"/>
      <c r="E21" s="185"/>
      <c r="F21" s="8"/>
      <c r="G21" s="32">
        <f>G15*G20/1000</f>
        <v>0</v>
      </c>
      <c r="H21" s="32">
        <f>+H15*H20/1000</f>
        <v>0</v>
      </c>
      <c r="I21" s="32">
        <f>+I15*I20/1000</f>
        <v>0</v>
      </c>
      <c r="J21" s="109"/>
      <c r="K21" s="1"/>
      <c r="L21" s="1"/>
      <c r="M21" s="1"/>
      <c r="N21" s="1"/>
      <c r="O21" s="1"/>
      <c r="P21" s="1"/>
      <c r="Q21" s="1"/>
      <c r="R21" s="1"/>
      <c r="S21" s="1"/>
      <c r="T21" s="1"/>
      <c r="U21" s="1"/>
      <c r="V21" s="1"/>
      <c r="W21" s="1"/>
      <c r="Y21" s="117"/>
      <c r="Z21" s="117"/>
      <c r="AA21" s="118"/>
    </row>
    <row r="22" spans="2:27" ht="18" customHeight="1" x14ac:dyDescent="0.2">
      <c r="B22" s="137">
        <v>16</v>
      </c>
      <c r="C22" s="185" t="s">
        <v>66</v>
      </c>
      <c r="D22" s="185"/>
      <c r="E22" s="185"/>
      <c r="F22" s="8"/>
      <c r="G22" s="31" t="e">
        <f>+G21/G8*1000</f>
        <v>#DIV/0!</v>
      </c>
      <c r="H22" s="215">
        <f>IF(G8&lt;&gt;0,(H21+I21)/G8*1000,0)</f>
        <v>0</v>
      </c>
      <c r="I22" s="216"/>
      <c r="J22" s="109"/>
      <c r="K22" s="43"/>
      <c r="L22" s="43"/>
      <c r="M22" s="43"/>
      <c r="N22" s="43"/>
      <c r="O22" s="43"/>
      <c r="P22" s="43"/>
      <c r="Q22" s="43"/>
      <c r="R22" s="1"/>
      <c r="S22" s="1"/>
      <c r="T22" s="1"/>
      <c r="U22" s="1"/>
      <c r="V22" s="1"/>
      <c r="W22" s="1"/>
      <c r="Y22" s="19"/>
      <c r="Z22" s="19"/>
      <c r="AA22" s="20"/>
    </row>
    <row r="23" spans="2:27" ht="15" x14ac:dyDescent="0.2">
      <c r="B23" s="137">
        <v>17</v>
      </c>
      <c r="C23" s="185" t="s">
        <v>67</v>
      </c>
      <c r="D23" s="185"/>
      <c r="E23" s="185"/>
      <c r="F23" s="8"/>
      <c r="G23" s="30"/>
      <c r="H23" s="55"/>
      <c r="I23" s="55"/>
      <c r="J23" s="109"/>
      <c r="K23" s="1"/>
      <c r="L23" s="1"/>
      <c r="M23" s="1"/>
      <c r="N23" s="1"/>
      <c r="O23" s="1"/>
      <c r="P23" s="1"/>
      <c r="Q23" s="1"/>
      <c r="R23" s="1"/>
      <c r="S23" s="1"/>
      <c r="T23" s="1"/>
      <c r="U23" s="1"/>
      <c r="V23" s="1"/>
      <c r="W23" s="1"/>
      <c r="Y23" s="19"/>
      <c r="Z23" s="19"/>
      <c r="AA23" s="20"/>
    </row>
    <row r="24" spans="2:27" ht="15" x14ac:dyDescent="0.2">
      <c r="B24" s="137">
        <v>18</v>
      </c>
      <c r="C24" s="211" t="s">
        <v>68</v>
      </c>
      <c r="D24" s="211"/>
      <c r="E24" s="211"/>
      <c r="F24" s="8"/>
      <c r="G24" s="55"/>
      <c r="H24" s="30"/>
      <c r="I24" s="30"/>
      <c r="J24" s="109"/>
      <c r="R24" s="1"/>
      <c r="S24" s="1"/>
      <c r="T24" s="1"/>
      <c r="U24" s="1"/>
      <c r="V24" s="1"/>
      <c r="W24" s="1"/>
      <c r="Y24" s="44"/>
      <c r="Z24" s="19"/>
      <c r="AA24" s="20"/>
    </row>
    <row r="25" spans="2:27" ht="15" x14ac:dyDescent="0.2">
      <c r="B25" s="137">
        <v>19</v>
      </c>
      <c r="C25" s="211" t="s">
        <v>69</v>
      </c>
      <c r="D25" s="211"/>
      <c r="E25" s="211"/>
      <c r="F25" s="8"/>
      <c r="G25" s="55"/>
      <c r="H25" s="30"/>
      <c r="I25" s="30"/>
      <c r="J25" s="109"/>
      <c r="R25" s="1"/>
      <c r="S25" s="1"/>
      <c r="T25" s="1"/>
      <c r="U25" s="1"/>
      <c r="V25" s="1"/>
      <c r="W25" s="1"/>
      <c r="Y25" s="44"/>
      <c r="Z25" s="19"/>
      <c r="AA25" s="20"/>
    </row>
    <row r="26" spans="2:27" ht="15" x14ac:dyDescent="0.2">
      <c r="B26" s="137">
        <v>20</v>
      </c>
      <c r="C26" s="211" t="s">
        <v>29</v>
      </c>
      <c r="D26" s="211"/>
      <c r="E26" s="211"/>
      <c r="F26" s="8"/>
      <c r="G26" s="55"/>
      <c r="H26" s="30"/>
      <c r="I26" s="30"/>
      <c r="J26" s="109"/>
      <c r="R26" s="1"/>
      <c r="S26" s="1"/>
      <c r="T26" s="1"/>
      <c r="U26" s="1"/>
      <c r="V26" s="1"/>
      <c r="W26" s="1"/>
      <c r="Y26" s="44"/>
      <c r="Z26" s="19"/>
      <c r="AA26" s="20"/>
    </row>
    <row r="27" spans="2:27" ht="18" customHeight="1" x14ac:dyDescent="0.2">
      <c r="B27" s="137">
        <v>21</v>
      </c>
      <c r="C27" s="194" t="s">
        <v>30</v>
      </c>
      <c r="D27" s="194"/>
      <c r="E27" s="194"/>
      <c r="F27" s="52"/>
      <c r="G27" s="55"/>
      <c r="H27" s="56">
        <f>+G23-H24-H25-H26</f>
        <v>0</v>
      </c>
      <c r="I27" s="56">
        <f>+G23-I24-I25-I26</f>
        <v>0</v>
      </c>
      <c r="J27" s="109"/>
      <c r="K27" s="1"/>
      <c r="L27" s="1"/>
      <c r="M27" s="1"/>
      <c r="N27" s="1"/>
      <c r="O27" s="1"/>
      <c r="P27" s="1"/>
      <c r="Q27" s="1"/>
      <c r="R27" s="1"/>
      <c r="S27" s="1"/>
      <c r="T27" s="1"/>
      <c r="U27" s="1"/>
      <c r="V27" s="1"/>
      <c r="W27" s="1"/>
      <c r="Y27" s="19"/>
      <c r="Z27" s="19"/>
      <c r="AA27" s="20"/>
    </row>
    <row r="28" spans="2:27" ht="18" customHeight="1" x14ac:dyDescent="0.2">
      <c r="B28" s="137">
        <v>22</v>
      </c>
      <c r="C28" s="194" t="s">
        <v>12</v>
      </c>
      <c r="D28" s="194"/>
      <c r="E28" s="194"/>
      <c r="F28" s="52"/>
      <c r="G28" s="56">
        <f>+G21*G23</f>
        <v>0</v>
      </c>
      <c r="H28" s="223">
        <f>+(H21*H27)+(I21*I27)</f>
        <v>0</v>
      </c>
      <c r="I28" s="224"/>
      <c r="J28" s="109"/>
      <c r="K28" s="1"/>
      <c r="L28" s="1"/>
      <c r="M28" s="1"/>
      <c r="N28" s="1"/>
      <c r="O28" s="1"/>
      <c r="P28" s="1"/>
      <c r="Q28" s="1"/>
      <c r="R28" s="1"/>
      <c r="S28" s="1"/>
      <c r="T28" s="1"/>
      <c r="U28" s="1"/>
      <c r="V28" s="1"/>
      <c r="W28" s="1"/>
      <c r="Y28" s="19"/>
      <c r="Z28" s="19"/>
      <c r="AA28" s="20"/>
    </row>
    <row r="29" spans="2:27" ht="18" customHeight="1" x14ac:dyDescent="0.2">
      <c r="B29" s="137">
        <v>23</v>
      </c>
      <c r="C29" s="194" t="s">
        <v>70</v>
      </c>
      <c r="D29" s="194"/>
      <c r="E29" s="194"/>
      <c r="F29" s="52"/>
      <c r="G29" s="57">
        <f>IF(G23="",0,+G28-H28)</f>
        <v>0</v>
      </c>
      <c r="H29" s="221">
        <f>IF(G28&lt;&gt;0,+G29/G28,0)</f>
        <v>0</v>
      </c>
      <c r="I29" s="222"/>
      <c r="J29" s="109"/>
      <c r="K29" s="1"/>
      <c r="L29" s="1"/>
      <c r="M29" s="1"/>
      <c r="N29" s="1"/>
      <c r="O29" s="1"/>
      <c r="P29" s="1"/>
      <c r="Q29" s="1"/>
      <c r="R29" s="1"/>
      <c r="S29" s="1"/>
      <c r="T29" s="1"/>
      <c r="U29" s="1"/>
      <c r="V29" s="1"/>
      <c r="W29" s="1"/>
      <c r="Y29" s="19"/>
      <c r="Z29" s="19"/>
      <c r="AA29" s="20"/>
    </row>
    <row r="30" spans="2:27" ht="17.25" customHeight="1" x14ac:dyDescent="0.2">
      <c r="B30" s="137"/>
      <c r="C30" s="212" t="s">
        <v>160</v>
      </c>
      <c r="D30" s="213"/>
      <c r="E30" s="213"/>
      <c r="F30" s="214"/>
      <c r="G30" s="214"/>
      <c r="H30" s="214"/>
      <c r="I30" s="8"/>
      <c r="J30" s="109"/>
      <c r="K30" s="1"/>
      <c r="L30" s="1"/>
      <c r="M30" s="1"/>
      <c r="N30" s="1"/>
      <c r="O30" s="1"/>
      <c r="P30" s="1"/>
      <c r="Q30" s="1"/>
      <c r="R30" s="1"/>
      <c r="S30" s="1"/>
      <c r="T30" s="1"/>
      <c r="U30" s="1"/>
      <c r="V30" s="1"/>
      <c r="W30" s="1"/>
      <c r="Y30" s="19"/>
      <c r="Z30" s="19"/>
      <c r="AA30" s="20"/>
    </row>
    <row r="31" spans="2:27" ht="36.75" customHeight="1" x14ac:dyDescent="0.2">
      <c r="B31" s="137"/>
      <c r="C31" s="35" t="s">
        <v>74</v>
      </c>
      <c r="D31" s="35" t="s">
        <v>75</v>
      </c>
      <c r="E31" s="198" t="s">
        <v>92</v>
      </c>
      <c r="F31" s="199"/>
      <c r="G31" s="35" t="s">
        <v>94</v>
      </c>
      <c r="H31" s="35" t="s">
        <v>76</v>
      </c>
      <c r="I31" s="8"/>
      <c r="J31" s="109"/>
      <c r="K31" s="1"/>
      <c r="L31" s="1"/>
      <c r="M31" s="1"/>
      <c r="N31" s="1"/>
      <c r="O31" s="1"/>
      <c r="P31" s="1"/>
      <c r="Q31" s="1"/>
      <c r="R31" s="1"/>
      <c r="S31" s="1"/>
      <c r="T31" s="1"/>
      <c r="U31" s="1"/>
      <c r="V31" s="1"/>
      <c r="W31" s="1"/>
      <c r="Y31" s="19"/>
      <c r="Z31" s="19"/>
      <c r="AA31" s="20"/>
    </row>
    <row r="32" spans="2:27" ht="15" x14ac:dyDescent="0.2">
      <c r="B32" s="137">
        <v>24</v>
      </c>
      <c r="C32" s="122"/>
      <c r="D32" s="30"/>
      <c r="E32" s="187"/>
      <c r="F32" s="188"/>
      <c r="G32" s="104"/>
      <c r="H32" s="40">
        <f>+(G32+E32)*D32</f>
        <v>0</v>
      </c>
      <c r="I32" s="8"/>
      <c r="J32" s="109"/>
      <c r="K32" s="123"/>
      <c r="L32" s="1"/>
      <c r="M32" s="1"/>
      <c r="N32" s="1"/>
      <c r="O32" s="1"/>
      <c r="P32" s="1"/>
      <c r="Q32" s="1"/>
      <c r="R32" s="1"/>
      <c r="S32" s="1"/>
      <c r="T32" s="1"/>
      <c r="U32" s="1"/>
      <c r="V32" s="1"/>
      <c r="W32" s="1"/>
      <c r="Y32" s="19"/>
      <c r="Z32" s="19"/>
      <c r="AA32" s="20"/>
    </row>
    <row r="33" spans="2:27" ht="15" x14ac:dyDescent="0.2">
      <c r="B33" s="137">
        <v>25</v>
      </c>
      <c r="C33" s="122"/>
      <c r="D33" s="30"/>
      <c r="E33" s="200"/>
      <c r="F33" s="188"/>
      <c r="G33" s="104"/>
      <c r="H33" s="40">
        <f>+(G33+E33)*D33</f>
        <v>0</v>
      </c>
      <c r="I33" s="8"/>
      <c r="J33" s="109"/>
      <c r="K33" s="1"/>
      <c r="L33" s="1"/>
      <c r="M33" s="1"/>
      <c r="N33" s="1"/>
      <c r="O33" s="1"/>
      <c r="P33" s="1"/>
      <c r="Q33" s="1"/>
      <c r="R33" s="1"/>
      <c r="S33" s="1"/>
      <c r="T33" s="1"/>
      <c r="U33" s="1"/>
      <c r="V33" s="1"/>
      <c r="W33" s="1"/>
      <c r="Y33" s="19"/>
      <c r="Z33" s="19"/>
      <c r="AA33" s="20"/>
    </row>
    <row r="34" spans="2:27" ht="15" x14ac:dyDescent="0.2">
      <c r="B34" s="137">
        <v>26</v>
      </c>
      <c r="C34" s="77"/>
      <c r="D34" s="30"/>
      <c r="E34" s="187"/>
      <c r="F34" s="188"/>
      <c r="G34" s="104"/>
      <c r="H34" s="40">
        <f>+(G34+E34)*D34</f>
        <v>0</v>
      </c>
      <c r="I34" s="8"/>
      <c r="J34" s="109"/>
      <c r="K34" s="1"/>
      <c r="L34" s="1"/>
      <c r="M34" s="1"/>
      <c r="N34" s="1"/>
      <c r="O34" s="1"/>
      <c r="P34" s="1"/>
      <c r="Q34" s="1"/>
      <c r="R34" s="1"/>
      <c r="S34" s="1"/>
      <c r="T34" s="1"/>
      <c r="U34" s="1"/>
      <c r="V34" s="1"/>
      <c r="W34" s="1"/>
      <c r="Y34" s="19"/>
      <c r="Z34" s="19"/>
      <c r="AA34" s="20"/>
    </row>
    <row r="35" spans="2:27" ht="15" x14ac:dyDescent="0.2">
      <c r="B35" s="137">
        <v>27</v>
      </c>
      <c r="C35" s="77"/>
      <c r="D35" s="30"/>
      <c r="E35" s="187"/>
      <c r="F35" s="188"/>
      <c r="G35" s="104"/>
      <c r="H35" s="40">
        <f>+(G35+E35)*D35</f>
        <v>0</v>
      </c>
      <c r="I35" s="8"/>
      <c r="J35" s="109"/>
      <c r="K35" s="1"/>
      <c r="L35" s="1"/>
      <c r="M35" s="1"/>
      <c r="N35" s="1"/>
      <c r="O35" s="1"/>
      <c r="P35" s="1"/>
      <c r="Q35" s="1"/>
      <c r="R35" s="1"/>
      <c r="S35" s="1"/>
      <c r="T35" s="1"/>
      <c r="U35" s="1"/>
      <c r="V35" s="1"/>
      <c r="W35" s="1"/>
      <c r="Y35" s="19"/>
      <c r="Z35" s="19"/>
      <c r="AA35" s="20"/>
    </row>
    <row r="36" spans="2:27" ht="15" x14ac:dyDescent="0.2">
      <c r="B36" s="137">
        <v>28</v>
      </c>
      <c r="C36" s="77"/>
      <c r="D36" s="30"/>
      <c r="E36" s="187"/>
      <c r="F36" s="188"/>
      <c r="G36" s="104"/>
      <c r="H36" s="40">
        <f>+(G36+E36)*D36</f>
        <v>0</v>
      </c>
      <c r="I36" s="8"/>
      <c r="J36" s="109"/>
      <c r="K36" s="1"/>
      <c r="L36" s="1"/>
      <c r="M36" s="1"/>
      <c r="N36" s="1"/>
      <c r="O36" s="1"/>
      <c r="P36" s="1"/>
      <c r="Q36" s="1"/>
      <c r="R36" s="1"/>
      <c r="S36" s="1"/>
      <c r="T36" s="1"/>
      <c r="U36" s="1"/>
      <c r="V36" s="1"/>
      <c r="W36" s="1"/>
      <c r="Y36" s="19"/>
      <c r="Z36" s="19"/>
      <c r="AA36" s="20"/>
    </row>
    <row r="37" spans="2:27" ht="15" x14ac:dyDescent="0.2">
      <c r="B37" s="137">
        <v>29</v>
      </c>
      <c r="C37" s="220" t="s">
        <v>77</v>
      </c>
      <c r="D37" s="219"/>
      <c r="E37" s="36"/>
      <c r="F37" s="37"/>
      <c r="G37" s="38"/>
      <c r="H37" s="41">
        <f>+H36+H35+H34+H33+H32</f>
        <v>0</v>
      </c>
      <c r="I37" s="8"/>
      <c r="J37" s="109"/>
      <c r="K37" s="1"/>
      <c r="L37" s="1"/>
      <c r="M37" s="1"/>
      <c r="N37" s="1"/>
      <c r="O37" s="1"/>
      <c r="P37" s="1"/>
      <c r="Q37" s="1"/>
      <c r="R37" s="1"/>
      <c r="S37" s="1"/>
      <c r="T37" s="1"/>
      <c r="U37" s="1"/>
      <c r="V37" s="1"/>
      <c r="W37" s="1"/>
      <c r="Y37" s="19"/>
      <c r="Z37" s="19"/>
      <c r="AA37" s="20"/>
    </row>
    <row r="38" spans="2:27" ht="15" x14ac:dyDescent="0.2">
      <c r="B38" s="137"/>
      <c r="C38" s="217" t="s">
        <v>161</v>
      </c>
      <c r="D38" s="218"/>
      <c r="E38" s="218"/>
      <c r="F38" s="219"/>
      <c r="G38" s="219"/>
      <c r="H38" s="219"/>
      <c r="I38" s="8"/>
      <c r="J38" s="109"/>
      <c r="K38" s="1"/>
      <c r="L38" s="1"/>
      <c r="M38" s="1"/>
      <c r="N38" s="1"/>
      <c r="O38" s="1"/>
      <c r="P38" s="1"/>
      <c r="Q38" s="1"/>
      <c r="R38" s="1"/>
      <c r="S38" s="1"/>
      <c r="T38" s="1"/>
      <c r="U38" s="1"/>
      <c r="V38" s="1"/>
      <c r="W38" s="1"/>
      <c r="Y38" s="19"/>
      <c r="Z38" s="19"/>
      <c r="AA38" s="20"/>
    </row>
    <row r="39" spans="2:27" ht="37.5" customHeight="1" x14ac:dyDescent="0.2">
      <c r="B39" s="137"/>
      <c r="C39" s="35" t="s">
        <v>74</v>
      </c>
      <c r="D39" s="35" t="s">
        <v>75</v>
      </c>
      <c r="E39" s="198" t="s">
        <v>92</v>
      </c>
      <c r="F39" s="199"/>
      <c r="G39" s="35" t="s">
        <v>94</v>
      </c>
      <c r="H39" s="35" t="s">
        <v>76</v>
      </c>
      <c r="I39" s="8"/>
      <c r="J39" s="109"/>
      <c r="K39" s="1"/>
      <c r="L39" s="1"/>
      <c r="M39" s="1"/>
      <c r="N39" s="1"/>
      <c r="O39" s="1"/>
      <c r="P39" s="1"/>
      <c r="Q39" s="1"/>
      <c r="R39" s="1"/>
      <c r="S39" s="1"/>
      <c r="T39" s="1"/>
      <c r="U39" s="1"/>
      <c r="V39" s="1"/>
      <c r="W39" s="1"/>
      <c r="Y39" s="19"/>
      <c r="Z39" s="19"/>
      <c r="AA39" s="20"/>
    </row>
    <row r="40" spans="2:27" ht="15" x14ac:dyDescent="0.2">
      <c r="B40" s="137">
        <v>30</v>
      </c>
      <c r="C40" s="122"/>
      <c r="D40" s="30"/>
      <c r="E40" s="187"/>
      <c r="F40" s="188"/>
      <c r="G40" s="104"/>
      <c r="H40" s="40">
        <f>+(G40+E40)*D40</f>
        <v>0</v>
      </c>
      <c r="I40" s="8"/>
      <c r="J40" s="109"/>
      <c r="K40" s="1"/>
      <c r="L40" s="1"/>
      <c r="M40" s="1"/>
      <c r="N40" s="1"/>
      <c r="O40" s="1"/>
      <c r="P40" s="1"/>
      <c r="Q40" s="1"/>
      <c r="R40" s="1"/>
      <c r="S40" s="1"/>
      <c r="T40" s="1"/>
      <c r="U40" s="1"/>
      <c r="V40" s="1"/>
      <c r="W40" s="1"/>
      <c r="Y40" s="19"/>
      <c r="Z40" s="19"/>
      <c r="AA40" s="20"/>
    </row>
    <row r="41" spans="2:27" ht="15" x14ac:dyDescent="0.2">
      <c r="B41" s="137">
        <v>31</v>
      </c>
      <c r="C41" s="122"/>
      <c r="D41" s="30"/>
      <c r="E41" s="200"/>
      <c r="F41" s="188"/>
      <c r="G41" s="104"/>
      <c r="H41" s="40">
        <f>+(G41+E41)*D41</f>
        <v>0</v>
      </c>
      <c r="I41" s="8"/>
      <c r="J41" s="109"/>
      <c r="K41" s="1"/>
      <c r="L41" s="1"/>
      <c r="M41" s="1"/>
      <c r="N41" s="1"/>
      <c r="O41" s="1"/>
      <c r="P41" s="1"/>
      <c r="Q41" s="1"/>
      <c r="R41" s="1"/>
      <c r="S41" s="1"/>
      <c r="T41" s="1"/>
      <c r="U41" s="1"/>
      <c r="V41" s="1"/>
      <c r="W41" s="1"/>
      <c r="Y41" s="19"/>
      <c r="Z41" s="19"/>
      <c r="AA41" s="20"/>
    </row>
    <row r="42" spans="2:27" ht="15" x14ac:dyDescent="0.2">
      <c r="B42" s="137">
        <v>32</v>
      </c>
      <c r="C42" s="77"/>
      <c r="D42" s="30"/>
      <c r="E42" s="187"/>
      <c r="F42" s="188"/>
      <c r="G42" s="104"/>
      <c r="H42" s="40">
        <f>+(G42+E42)*D42</f>
        <v>0</v>
      </c>
      <c r="I42" s="8"/>
      <c r="J42" s="109"/>
      <c r="K42" s="1"/>
      <c r="L42" s="1"/>
      <c r="M42" s="1"/>
      <c r="N42" s="1"/>
      <c r="O42" s="1"/>
      <c r="P42" s="1"/>
      <c r="Q42" s="1"/>
      <c r="R42" s="1"/>
      <c r="S42" s="1"/>
      <c r="T42" s="1"/>
      <c r="U42" s="1"/>
      <c r="V42" s="1"/>
      <c r="W42" s="1"/>
      <c r="Y42" s="19"/>
      <c r="Z42" s="19"/>
      <c r="AA42" s="20"/>
    </row>
    <row r="43" spans="2:27" ht="15" x14ac:dyDescent="0.2">
      <c r="B43" s="137">
        <v>33</v>
      </c>
      <c r="C43" s="77"/>
      <c r="D43" s="30"/>
      <c r="E43" s="187"/>
      <c r="F43" s="188"/>
      <c r="G43" s="104"/>
      <c r="H43" s="40">
        <f>+(G43+E43)*D43</f>
        <v>0</v>
      </c>
      <c r="I43" s="8"/>
      <c r="J43" s="109"/>
      <c r="K43" s="1"/>
      <c r="L43" s="1"/>
      <c r="M43" s="1"/>
      <c r="N43" s="1"/>
      <c r="O43" s="1"/>
      <c r="P43" s="1"/>
      <c r="Q43" s="1"/>
      <c r="R43" s="1"/>
      <c r="S43" s="1"/>
      <c r="T43" s="1"/>
      <c r="U43" s="1"/>
      <c r="V43" s="1"/>
      <c r="W43" s="1"/>
      <c r="Y43" s="19"/>
      <c r="Z43" s="19"/>
      <c r="AA43" s="20"/>
    </row>
    <row r="44" spans="2:27" ht="15" x14ac:dyDescent="0.2">
      <c r="B44" s="137">
        <v>34</v>
      </c>
      <c r="C44" s="77"/>
      <c r="D44" s="30"/>
      <c r="E44" s="187"/>
      <c r="F44" s="188"/>
      <c r="G44" s="104"/>
      <c r="H44" s="40">
        <f>+(G44+E44)*D44</f>
        <v>0</v>
      </c>
      <c r="I44" s="8"/>
      <c r="J44" s="109"/>
      <c r="K44" s="1"/>
      <c r="L44" s="1"/>
      <c r="M44" s="1"/>
      <c r="N44" s="1"/>
      <c r="O44" s="1"/>
      <c r="P44" s="1"/>
      <c r="Q44" s="1"/>
      <c r="R44" s="1"/>
      <c r="S44" s="1"/>
      <c r="T44" s="1"/>
      <c r="U44" s="1"/>
      <c r="V44" s="1"/>
      <c r="W44" s="1"/>
      <c r="Y44" s="19"/>
      <c r="Z44" s="19"/>
      <c r="AA44" s="20"/>
    </row>
    <row r="45" spans="2:27" ht="15" x14ac:dyDescent="0.2">
      <c r="B45" s="137">
        <v>35</v>
      </c>
      <c r="C45" s="206" t="s">
        <v>77</v>
      </c>
      <c r="D45" s="207"/>
      <c r="E45" s="46"/>
      <c r="F45" s="46"/>
      <c r="G45" s="47"/>
      <c r="H45" s="48">
        <f>+H44+H43+H42+H41+H40</f>
        <v>0</v>
      </c>
      <c r="I45" s="8"/>
      <c r="J45" s="109"/>
      <c r="K45" s="1"/>
      <c r="L45" s="1"/>
      <c r="M45" s="1"/>
      <c r="N45" s="1"/>
      <c r="O45" s="1"/>
      <c r="P45" s="1"/>
      <c r="Q45" s="1"/>
      <c r="R45" s="1"/>
      <c r="S45" s="1"/>
      <c r="T45" s="1"/>
      <c r="U45" s="1"/>
      <c r="V45" s="1"/>
      <c r="W45" s="1"/>
      <c r="Y45" s="19"/>
      <c r="Z45" s="19"/>
      <c r="AA45" s="20"/>
    </row>
    <row r="46" spans="2:27" ht="15" x14ac:dyDescent="0.2">
      <c r="B46" s="137">
        <v>36</v>
      </c>
      <c r="C46" s="204" t="s">
        <v>93</v>
      </c>
      <c r="D46" s="205"/>
      <c r="E46" s="205"/>
      <c r="F46" s="205"/>
      <c r="G46" s="49"/>
      <c r="H46" s="50">
        <f>+H45+H37</f>
        <v>0</v>
      </c>
      <c r="I46" s="8"/>
      <c r="J46" s="109"/>
      <c r="K46" s="39"/>
      <c r="L46" s="39"/>
      <c r="M46" s="39"/>
      <c r="N46" s="39"/>
      <c r="O46" s="39"/>
      <c r="P46" s="39"/>
      <c r="Q46" s="39"/>
      <c r="R46" s="1"/>
      <c r="S46" s="1"/>
      <c r="T46" s="1"/>
      <c r="U46" s="1"/>
      <c r="V46" s="1"/>
      <c r="W46" s="1"/>
      <c r="Y46" s="19"/>
      <c r="Z46" s="19"/>
      <c r="AA46" s="20"/>
    </row>
    <row r="47" spans="2:27" ht="15" x14ac:dyDescent="0.2">
      <c r="B47" s="137">
        <v>37</v>
      </c>
      <c r="C47" s="204" t="s">
        <v>169</v>
      </c>
      <c r="D47" s="205"/>
      <c r="E47" s="207"/>
      <c r="F47" s="207"/>
      <c r="G47" s="208"/>
      <c r="H47" s="51" t="e">
        <f>+H45/H46</f>
        <v>#DIV/0!</v>
      </c>
      <c r="I47" s="8"/>
      <c r="J47" s="109"/>
      <c r="K47" s="39"/>
      <c r="L47" s="39"/>
      <c r="M47" s="39"/>
      <c r="N47" s="39"/>
      <c r="O47" s="39"/>
      <c r="P47" s="39"/>
      <c r="Q47" s="39"/>
      <c r="R47" s="1"/>
      <c r="S47" s="1"/>
      <c r="T47" s="1"/>
      <c r="U47" s="1"/>
      <c r="V47" s="1"/>
      <c r="W47" s="1"/>
      <c r="Y47" s="19"/>
      <c r="Z47" s="19"/>
      <c r="AA47" s="20"/>
    </row>
    <row r="48" spans="2:27" ht="7.5" customHeight="1" x14ac:dyDescent="0.2">
      <c r="B48" s="137"/>
      <c r="C48" s="209"/>
      <c r="D48" s="195"/>
      <c r="E48" s="210"/>
      <c r="F48" s="78"/>
      <c r="G48" s="106"/>
      <c r="H48" s="106"/>
      <c r="I48" s="8"/>
      <c r="J48" s="109"/>
      <c r="K48" s="1"/>
      <c r="L48" s="1"/>
      <c r="M48" s="1"/>
      <c r="N48" s="1"/>
      <c r="O48" s="1"/>
      <c r="P48" s="1"/>
      <c r="Q48" s="1"/>
      <c r="R48" s="1"/>
      <c r="S48" s="1"/>
      <c r="T48" s="1"/>
      <c r="U48" s="1"/>
      <c r="V48" s="1"/>
      <c r="W48" s="1"/>
    </row>
    <row r="49" spans="2:23" ht="18" customHeight="1" x14ac:dyDescent="0.2">
      <c r="B49" s="137">
        <v>38</v>
      </c>
      <c r="C49" s="194" t="s">
        <v>139</v>
      </c>
      <c r="D49" s="195"/>
      <c r="E49" s="195"/>
      <c r="F49" s="52"/>
      <c r="G49" s="49"/>
      <c r="H49" s="53">
        <f>+G29*590/1000</f>
        <v>0</v>
      </c>
      <c r="I49" s="8"/>
      <c r="J49" s="109"/>
      <c r="K49" s="1"/>
      <c r="L49" s="1"/>
      <c r="M49" s="1"/>
      <c r="N49" s="1"/>
      <c r="O49" s="1"/>
      <c r="P49" s="1"/>
      <c r="Q49" s="1"/>
      <c r="R49" s="1"/>
      <c r="S49" s="1"/>
      <c r="T49" s="1"/>
      <c r="U49" s="1"/>
      <c r="V49" s="1"/>
      <c r="W49" s="1"/>
    </row>
    <row r="50" spans="2:23" ht="18" customHeight="1" x14ac:dyDescent="0.2">
      <c r="B50" s="137">
        <v>40</v>
      </c>
      <c r="C50" s="194" t="s">
        <v>16</v>
      </c>
      <c r="D50" s="195"/>
      <c r="E50" s="195"/>
      <c r="F50" s="52"/>
      <c r="G50" s="49"/>
      <c r="H50" s="54">
        <v>20</v>
      </c>
      <c r="I50" s="8"/>
      <c r="J50" s="109"/>
      <c r="K50" s="1"/>
      <c r="L50" s="1"/>
      <c r="M50" s="1"/>
      <c r="N50" s="1"/>
      <c r="O50" s="1"/>
      <c r="P50" s="1"/>
      <c r="Q50" s="1"/>
      <c r="R50" s="1"/>
      <c r="S50" s="1"/>
      <c r="T50" s="1"/>
      <c r="U50" s="1"/>
      <c r="V50" s="1"/>
      <c r="W50" s="1"/>
    </row>
    <row r="51" spans="2:23" ht="18" customHeight="1" x14ac:dyDescent="0.2">
      <c r="B51" s="137">
        <v>41</v>
      </c>
      <c r="C51" s="194" t="s">
        <v>140</v>
      </c>
      <c r="D51" s="195"/>
      <c r="E51" s="195"/>
      <c r="F51" s="52"/>
      <c r="G51" s="49"/>
      <c r="H51" s="84">
        <f>+H49*H50/1000</f>
        <v>0</v>
      </c>
      <c r="I51" s="8"/>
      <c r="J51" s="109"/>
      <c r="K51" s="1"/>
      <c r="L51" s="1"/>
      <c r="M51" s="1"/>
      <c r="N51" s="1"/>
      <c r="O51" s="1"/>
      <c r="P51" s="1"/>
      <c r="Q51" s="1"/>
      <c r="R51" s="1"/>
      <c r="S51" s="1"/>
      <c r="T51" s="1"/>
      <c r="U51" s="1"/>
      <c r="V51" s="1"/>
      <c r="W51" s="1"/>
    </row>
    <row r="52" spans="2:23" ht="18" customHeight="1" x14ac:dyDescent="0.2">
      <c r="B52" s="137">
        <v>42</v>
      </c>
      <c r="C52" s="194" t="s">
        <v>54</v>
      </c>
      <c r="D52" s="195"/>
      <c r="E52" s="195"/>
      <c r="F52" s="52"/>
      <c r="G52" s="49"/>
      <c r="H52" s="85" t="e">
        <f>+(H46*förderquote)/H51</f>
        <v>#DIV/0!</v>
      </c>
      <c r="I52" s="8"/>
      <c r="J52" s="109"/>
      <c r="K52" s="1"/>
      <c r="L52" s="1"/>
      <c r="M52" s="1"/>
      <c r="N52" s="1"/>
      <c r="O52" s="1"/>
      <c r="P52" s="1"/>
      <c r="Q52" s="1"/>
      <c r="R52" s="1"/>
      <c r="S52" s="1"/>
      <c r="T52" s="1"/>
      <c r="U52" s="1"/>
      <c r="V52" s="1"/>
      <c r="W52" s="1"/>
    </row>
    <row r="53" spans="2:23" ht="18" customHeight="1" x14ac:dyDescent="0.2">
      <c r="B53" s="137">
        <v>43</v>
      </c>
      <c r="C53" s="194" t="s">
        <v>78</v>
      </c>
      <c r="D53" s="195"/>
      <c r="E53" s="195"/>
      <c r="F53" s="52"/>
      <c r="G53" s="49"/>
      <c r="H53" s="86" t="e">
        <f>+H46/(G29*0.23)</f>
        <v>#DIV/0!</v>
      </c>
      <c r="I53" s="8"/>
      <c r="J53" s="109"/>
      <c r="K53" s="1"/>
      <c r="L53" s="1"/>
      <c r="M53" s="1"/>
      <c r="N53" s="1"/>
      <c r="O53" s="1"/>
      <c r="P53" s="1"/>
      <c r="Q53" s="1"/>
      <c r="R53" s="1"/>
      <c r="S53" s="1"/>
      <c r="T53" s="1"/>
      <c r="U53" s="1"/>
      <c r="V53" s="1"/>
      <c r="W53" s="1"/>
    </row>
    <row r="54" spans="2:23" ht="36" customHeight="1" x14ac:dyDescent="0.2">
      <c r="B54" s="137">
        <v>44</v>
      </c>
      <c r="C54" s="196" t="s">
        <v>13</v>
      </c>
      <c r="D54" s="186"/>
      <c r="E54" s="186"/>
      <c r="F54" s="8"/>
      <c r="G54" s="191"/>
      <c r="H54" s="192"/>
      <c r="I54" s="8"/>
      <c r="J54" s="109"/>
      <c r="K54" s="1"/>
      <c r="L54" s="1"/>
      <c r="M54" s="1"/>
      <c r="N54" s="1"/>
      <c r="O54" s="1"/>
      <c r="P54" s="1"/>
      <c r="Q54" s="1"/>
      <c r="R54" s="1"/>
      <c r="S54" s="1"/>
      <c r="T54" s="1"/>
      <c r="U54" s="1"/>
      <c r="V54" s="1"/>
      <c r="W54" s="1"/>
    </row>
    <row r="55" spans="2:23" ht="9" customHeight="1" x14ac:dyDescent="0.2">
      <c r="B55" s="137"/>
      <c r="C55" s="17"/>
      <c r="D55" s="17"/>
      <c r="E55" s="105"/>
      <c r="F55" s="8"/>
      <c r="G55" s="8"/>
      <c r="H55" s="8"/>
      <c r="I55" s="8"/>
      <c r="J55" s="109"/>
      <c r="K55" s="1"/>
      <c r="L55" s="1"/>
      <c r="M55" s="1"/>
      <c r="N55" s="1"/>
      <c r="O55" s="1"/>
      <c r="P55" s="1"/>
      <c r="Q55" s="1"/>
      <c r="R55" s="1"/>
      <c r="S55" s="1"/>
      <c r="T55" s="1"/>
      <c r="U55" s="1"/>
      <c r="V55" s="1"/>
      <c r="W55" s="1"/>
    </row>
    <row r="56" spans="2:23" ht="12.75" customHeight="1" x14ac:dyDescent="0.2">
      <c r="B56" s="137" t="s">
        <v>17</v>
      </c>
      <c r="C56" s="193" t="s">
        <v>113</v>
      </c>
      <c r="D56" s="190"/>
      <c r="E56" s="190"/>
      <c r="F56" s="190"/>
      <c r="G56" s="190"/>
      <c r="H56" s="190"/>
      <c r="I56" s="17"/>
      <c r="J56" s="110"/>
    </row>
    <row r="57" spans="2:23" x14ac:dyDescent="0.2">
      <c r="B57" s="137" t="s">
        <v>18</v>
      </c>
      <c r="C57" s="189" t="s">
        <v>51</v>
      </c>
      <c r="D57" s="190"/>
      <c r="E57" s="190"/>
      <c r="F57" s="190"/>
      <c r="G57" s="190"/>
      <c r="H57" s="190"/>
      <c r="I57" s="17"/>
      <c r="J57" s="110"/>
    </row>
    <row r="58" spans="2:23" x14ac:dyDescent="0.2">
      <c r="B58" s="137" t="s">
        <v>27</v>
      </c>
      <c r="C58" s="201" t="s">
        <v>52</v>
      </c>
      <c r="D58" s="190"/>
      <c r="E58" s="190"/>
      <c r="F58" s="17"/>
      <c r="G58" s="17"/>
      <c r="H58" s="17"/>
      <c r="I58" s="17"/>
      <c r="J58" s="110"/>
    </row>
    <row r="59" spans="2:23" x14ac:dyDescent="0.2">
      <c r="B59" s="137" t="s">
        <v>53</v>
      </c>
      <c r="C59" s="193" t="s">
        <v>114</v>
      </c>
      <c r="D59" s="190"/>
      <c r="E59" s="190"/>
      <c r="F59" s="190"/>
      <c r="G59" s="190"/>
      <c r="H59" s="190"/>
      <c r="I59" s="17"/>
      <c r="J59" s="110"/>
    </row>
    <row r="60" spans="2:23" ht="12.75" customHeight="1" x14ac:dyDescent="0.2">
      <c r="B60" s="137" t="s">
        <v>57</v>
      </c>
      <c r="C60" s="197" t="s">
        <v>168</v>
      </c>
      <c r="D60" s="190"/>
      <c r="E60" s="190"/>
      <c r="F60" s="103"/>
      <c r="G60" s="103"/>
      <c r="H60" s="184" t="s">
        <v>123</v>
      </c>
      <c r="I60" s="184"/>
      <c r="J60" s="110"/>
    </row>
    <row r="61" spans="2:23" ht="12.75" customHeight="1" x14ac:dyDescent="0.2">
      <c r="B61" s="137"/>
      <c r="C61" s="17"/>
      <c r="D61" s="17"/>
      <c r="E61" s="17"/>
      <c r="F61" s="17"/>
      <c r="G61" s="17"/>
      <c r="H61" s="184"/>
      <c r="I61" s="184"/>
      <c r="J61" s="110"/>
    </row>
    <row r="62" spans="2:23" x14ac:dyDescent="0.2">
      <c r="B62" s="137"/>
      <c r="C62" s="17"/>
      <c r="D62" s="17"/>
      <c r="E62" s="17"/>
      <c r="F62" s="17"/>
      <c r="G62" s="17"/>
      <c r="H62" s="17"/>
      <c r="I62" s="17"/>
      <c r="J62" s="110"/>
    </row>
  </sheetData>
  <sheetProtection password="D9E5" sheet="1" objects="1" scenarios="1" selectLockedCells="1"/>
  <mergeCells count="66">
    <mergeCell ref="C2:I2"/>
    <mergeCell ref="E43:F43"/>
    <mergeCell ref="C12:E12"/>
    <mergeCell ref="C13:E13"/>
    <mergeCell ref="C14:E14"/>
    <mergeCell ref="C3:I3"/>
    <mergeCell ref="H9:I9"/>
    <mergeCell ref="G6:I6"/>
    <mergeCell ref="G5:I5"/>
    <mergeCell ref="G7:I7"/>
    <mergeCell ref="G8:I8"/>
    <mergeCell ref="C27:E27"/>
    <mergeCell ref="C23:E23"/>
    <mergeCell ref="H22:I22"/>
    <mergeCell ref="C38:H38"/>
    <mergeCell ref="C37:D37"/>
    <mergeCell ref="H29:I29"/>
    <mergeCell ref="E33:F33"/>
    <mergeCell ref="E31:F31"/>
    <mergeCell ref="E32:F32"/>
    <mergeCell ref="C26:E26"/>
    <mergeCell ref="H28:I28"/>
    <mergeCell ref="C28:E28"/>
    <mergeCell ref="E34:F34"/>
    <mergeCell ref="E35:F35"/>
    <mergeCell ref="E36:F36"/>
    <mergeCell ref="C51:E51"/>
    <mergeCell ref="C52:E52"/>
    <mergeCell ref="C5:E5"/>
    <mergeCell ref="C8:E8"/>
    <mergeCell ref="C10:E10"/>
    <mergeCell ref="C6:E6"/>
    <mergeCell ref="C7:E7"/>
    <mergeCell ref="C11:E11"/>
    <mergeCell ref="C15:E15"/>
    <mergeCell ref="C17:E17"/>
    <mergeCell ref="C50:E50"/>
    <mergeCell ref="C46:F46"/>
    <mergeCell ref="C45:D45"/>
    <mergeCell ref="C47:G47"/>
    <mergeCell ref="C48:E48"/>
    <mergeCell ref="C18:E18"/>
    <mergeCell ref="C19:E19"/>
    <mergeCell ref="C20:E20"/>
    <mergeCell ref="C21:E21"/>
    <mergeCell ref="C24:E24"/>
    <mergeCell ref="C25:E25"/>
    <mergeCell ref="C29:E29"/>
    <mergeCell ref="C30:H30"/>
    <mergeCell ref="C22:E22"/>
    <mergeCell ref="H60:I61"/>
    <mergeCell ref="C16:E16"/>
    <mergeCell ref="E40:F40"/>
    <mergeCell ref="C57:H57"/>
    <mergeCell ref="G54:H54"/>
    <mergeCell ref="C56:H56"/>
    <mergeCell ref="C53:E53"/>
    <mergeCell ref="C54:E54"/>
    <mergeCell ref="C60:E60"/>
    <mergeCell ref="E39:F39"/>
    <mergeCell ref="C49:E49"/>
    <mergeCell ref="E44:F44"/>
    <mergeCell ref="E41:F41"/>
    <mergeCell ref="E42:F42"/>
    <mergeCell ref="C58:E58"/>
    <mergeCell ref="C59:H59"/>
  </mergeCells>
  <phoneticPr fontId="0" type="noConversion"/>
  <dataValidations count="2">
    <dataValidation type="list" errorStyle="warning" allowBlank="1" showInputMessage="1" showErrorMessage="1" promptTitle="Bitte auswählen" prompt="Bitte wählen sie hier den vorhandenen Regelungstyp aus" sqref="G14">
      <formula1>Steuerungsdropdown</formula1>
    </dataValidation>
    <dataValidation type="list" errorStyle="warning" allowBlank="1" showInputMessage="1" showErrorMessage="1" promptTitle="Bitte auswählen" prompt="Bitte geben Sie hier den geplanten Regelungstyp an" sqref="H14:I14">
      <formula1>Steuerungsdropdown</formula1>
    </dataValidation>
  </dataValidations>
  <hyperlinks>
    <hyperlink ref="C57" location="Hinweise!A1" display="Informationen zu Volllaststunden in Abhängigkeit zum Raum finden Sie im Tabellenblatt Hinweise"/>
  </hyperlinks>
  <pageMargins left="0.39370078740157483" right="0.39370078740157483" top="0.39370078740157483" bottom="0.39370078740157483"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B1:AC62"/>
  <sheetViews>
    <sheetView showGridLines="0" view="pageBreakPreview" zoomScaleNormal="100" zoomScaleSheetLayoutView="100" workbookViewId="0">
      <selection activeCell="G6" sqref="G6:I6"/>
    </sheetView>
  </sheetViews>
  <sheetFormatPr baseColWidth="10" defaultRowHeight="12.75" x14ac:dyDescent="0.2"/>
  <cols>
    <col min="1" max="1" width="2.5703125" customWidth="1"/>
    <col min="2" max="2" width="2.85546875" style="136" customWidth="1"/>
    <col min="3" max="3" width="25.42578125" customWidth="1"/>
    <col min="4" max="4" width="8.42578125" customWidth="1"/>
    <col min="5" max="5" width="23.28515625" customWidth="1"/>
    <col min="6" max="6" width="2.28515625" customWidth="1"/>
    <col min="7" max="8" width="20.7109375" customWidth="1"/>
    <col min="9" max="9" width="20.7109375" style="110" customWidth="1"/>
    <col min="10" max="10" width="1.7109375" customWidth="1"/>
    <col min="11" max="23" width="10.28515625" customWidth="1"/>
    <col min="24" max="24" width="9.140625" style="15" customWidth="1"/>
    <col min="25" max="25" width="11" customWidth="1"/>
    <col min="26" max="26" width="5.7109375" customWidth="1"/>
    <col min="27" max="27" width="6.140625" customWidth="1"/>
  </cols>
  <sheetData>
    <row r="1" spans="2:29" x14ac:dyDescent="0.2">
      <c r="E1" s="5"/>
    </row>
    <row r="2" spans="2:29" ht="23.25" x14ac:dyDescent="0.4">
      <c r="B2" s="137"/>
      <c r="C2" s="226" t="s">
        <v>143</v>
      </c>
      <c r="D2" s="226"/>
      <c r="E2" s="226"/>
      <c r="F2" s="226"/>
      <c r="G2" s="226"/>
      <c r="H2" s="226"/>
      <c r="I2" s="226"/>
      <c r="J2" s="109"/>
      <c r="K2" s="1"/>
      <c r="L2" s="1"/>
      <c r="M2" s="1"/>
      <c r="N2" s="1"/>
      <c r="O2" s="1"/>
      <c r="P2" s="1"/>
      <c r="Q2" s="1"/>
      <c r="R2" s="1"/>
      <c r="S2" s="1"/>
      <c r="T2" s="1"/>
      <c r="U2" s="1"/>
      <c r="V2" s="1"/>
      <c r="W2" s="1"/>
      <c r="X2" s="4"/>
    </row>
    <row r="3" spans="2:29" ht="15" customHeight="1" x14ac:dyDescent="0.2">
      <c r="B3" s="137"/>
      <c r="C3" s="227" t="s">
        <v>60</v>
      </c>
      <c r="D3" s="227"/>
      <c r="E3" s="227"/>
      <c r="F3" s="227"/>
      <c r="G3" s="227"/>
      <c r="H3" s="227"/>
      <c r="I3" s="227"/>
      <c r="J3" s="109"/>
      <c r="K3" s="1"/>
      <c r="L3" s="1"/>
      <c r="M3" s="1"/>
      <c r="N3" s="1"/>
      <c r="O3" s="1"/>
      <c r="P3" s="1"/>
      <c r="Q3" s="1"/>
      <c r="R3" s="1"/>
      <c r="S3" s="1"/>
      <c r="T3" s="1"/>
      <c r="U3" s="1"/>
      <c r="V3" s="1"/>
      <c r="W3" s="1"/>
      <c r="X3" s="119"/>
      <c r="Y3" s="118"/>
      <c r="Z3" s="118"/>
      <c r="AA3" s="118"/>
      <c r="AB3" s="118"/>
      <c r="AC3" s="118"/>
    </row>
    <row r="4" spans="2:29" ht="6.75" customHeight="1" x14ac:dyDescent="0.2">
      <c r="B4" s="137"/>
      <c r="C4" s="17"/>
      <c r="D4" s="17"/>
      <c r="E4" s="7"/>
      <c r="F4" s="8"/>
      <c r="G4" s="8"/>
      <c r="H4" s="8"/>
      <c r="I4" s="8"/>
      <c r="J4" s="109"/>
      <c r="K4" s="1"/>
      <c r="L4" s="1"/>
      <c r="M4" s="1"/>
      <c r="N4" s="1"/>
      <c r="O4" s="1"/>
      <c r="P4" s="1"/>
      <c r="Q4" s="1"/>
      <c r="R4" s="1"/>
      <c r="S4" s="1"/>
      <c r="T4" s="1"/>
      <c r="U4" s="1"/>
      <c r="V4" s="1"/>
      <c r="W4" s="1"/>
      <c r="X4" s="119"/>
      <c r="Y4" s="118"/>
      <c r="Z4" s="118"/>
      <c r="AA4" s="118"/>
      <c r="AB4" s="118"/>
      <c r="AC4" s="118"/>
    </row>
    <row r="5" spans="2:29" ht="18" customHeight="1" x14ac:dyDescent="0.2">
      <c r="B5" s="137">
        <v>1</v>
      </c>
      <c r="C5" s="211" t="s">
        <v>6</v>
      </c>
      <c r="D5" s="186"/>
      <c r="E5" s="186"/>
      <c r="F5" s="8"/>
      <c r="G5" s="233">
        <f>+BASISFORMULAR!F5</f>
        <v>0</v>
      </c>
      <c r="H5" s="234"/>
      <c r="I5" s="235"/>
      <c r="J5" s="109"/>
      <c r="K5" s="1"/>
      <c r="L5" s="1"/>
      <c r="M5" s="1"/>
      <c r="N5" s="1"/>
      <c r="O5" s="1"/>
      <c r="P5" s="1"/>
      <c r="Q5" s="1"/>
      <c r="R5" s="1"/>
      <c r="S5" s="1"/>
      <c r="T5" s="1"/>
      <c r="U5" s="1"/>
      <c r="V5" s="1"/>
      <c r="W5" s="1"/>
      <c r="X5" s="119"/>
      <c r="Y5" s="118"/>
      <c r="Z5" s="118"/>
      <c r="AA5" s="118"/>
      <c r="AB5" s="118"/>
      <c r="AC5" s="118"/>
    </row>
    <row r="6" spans="2:29" ht="18" customHeight="1" x14ac:dyDescent="0.2">
      <c r="B6" s="137">
        <v>2</v>
      </c>
      <c r="C6" s="211" t="s">
        <v>62</v>
      </c>
      <c r="D6" s="186"/>
      <c r="E6" s="186"/>
      <c r="F6" s="8"/>
      <c r="G6" s="230"/>
      <c r="H6" s="231"/>
      <c r="I6" s="232"/>
      <c r="J6" s="109"/>
      <c r="K6" s="1"/>
      <c r="L6" s="1"/>
      <c r="M6" s="1"/>
      <c r="N6" s="1"/>
      <c r="O6" s="1"/>
      <c r="P6" s="1"/>
      <c r="Q6" s="1"/>
      <c r="R6" s="1"/>
      <c r="S6" s="1"/>
      <c r="T6" s="1"/>
      <c r="U6" s="1"/>
      <c r="V6" s="1"/>
      <c r="W6" s="1"/>
      <c r="X6" s="119"/>
      <c r="Y6" s="118"/>
      <c r="Z6" s="118"/>
      <c r="AA6" s="118"/>
      <c r="AB6" s="118"/>
      <c r="AC6" s="118"/>
    </row>
    <row r="7" spans="2:29" ht="18" customHeight="1" x14ac:dyDescent="0.2">
      <c r="B7" s="137">
        <v>3</v>
      </c>
      <c r="C7" s="225" t="s">
        <v>71</v>
      </c>
      <c r="D7" s="186"/>
      <c r="E7" s="186"/>
      <c r="F7" s="8"/>
      <c r="G7" s="230"/>
      <c r="H7" s="231"/>
      <c r="I7" s="232"/>
      <c r="J7" s="109"/>
      <c r="K7" s="1"/>
      <c r="L7" s="1"/>
      <c r="M7" s="1"/>
      <c r="N7" s="1"/>
      <c r="O7" s="1"/>
      <c r="P7" s="1"/>
      <c r="Q7" s="1"/>
      <c r="R7" s="1"/>
      <c r="S7" s="1"/>
      <c r="T7" s="1"/>
      <c r="U7" s="1"/>
      <c r="V7" s="1"/>
      <c r="W7" s="1"/>
      <c r="X7" s="119"/>
      <c r="Y7" s="118"/>
      <c r="Z7" s="118"/>
      <c r="AA7" s="118"/>
      <c r="AB7" s="118"/>
      <c r="AC7" s="118"/>
    </row>
    <row r="8" spans="2:29" ht="18" customHeight="1" x14ac:dyDescent="0.2">
      <c r="B8" s="137">
        <v>4</v>
      </c>
      <c r="C8" s="211" t="s">
        <v>72</v>
      </c>
      <c r="D8" s="186"/>
      <c r="E8" s="186"/>
      <c r="F8" s="8"/>
      <c r="G8" s="230"/>
      <c r="H8" s="231"/>
      <c r="I8" s="232"/>
      <c r="J8" s="109"/>
      <c r="K8" s="1"/>
      <c r="L8" s="1"/>
      <c r="M8" s="1"/>
      <c r="N8" s="1"/>
      <c r="O8" s="1"/>
      <c r="P8" s="1"/>
      <c r="Q8" s="1"/>
      <c r="R8" s="1"/>
      <c r="S8" s="1"/>
      <c r="T8" s="1"/>
      <c r="U8" s="1"/>
      <c r="V8" s="1"/>
      <c r="W8" s="1"/>
      <c r="X8" s="119"/>
      <c r="Y8" s="118"/>
      <c r="Z8" s="118"/>
      <c r="AA8" s="118"/>
      <c r="AB8" s="118"/>
      <c r="AC8" s="118"/>
    </row>
    <row r="9" spans="2:29" ht="14.25" customHeight="1" x14ac:dyDescent="0.25">
      <c r="B9" s="137"/>
      <c r="C9" s="17"/>
      <c r="D9" s="17"/>
      <c r="E9" s="34"/>
      <c r="F9" s="8"/>
      <c r="G9" s="42" t="s">
        <v>7</v>
      </c>
      <c r="H9" s="228" t="s">
        <v>8</v>
      </c>
      <c r="I9" s="229"/>
      <c r="J9" s="109"/>
      <c r="K9" s="1"/>
      <c r="L9" s="1"/>
      <c r="M9" s="1"/>
      <c r="N9" s="1"/>
      <c r="O9" s="1"/>
      <c r="P9" s="1"/>
      <c r="Q9" s="1"/>
      <c r="R9" s="1"/>
      <c r="S9" s="1"/>
      <c r="T9" s="1"/>
      <c r="U9" s="1"/>
      <c r="V9" s="1"/>
      <c r="W9" s="1"/>
      <c r="X9" s="119"/>
      <c r="Y9" s="118"/>
      <c r="Z9" s="118"/>
      <c r="AA9" s="118"/>
      <c r="AB9" s="118"/>
      <c r="AC9" s="118"/>
    </row>
    <row r="10" spans="2:29" ht="30" x14ac:dyDescent="0.2">
      <c r="B10" s="137">
        <v>5</v>
      </c>
      <c r="C10" s="185" t="s">
        <v>14</v>
      </c>
      <c r="D10" s="186"/>
      <c r="E10" s="186"/>
      <c r="F10" s="8"/>
      <c r="G10" s="74"/>
      <c r="H10" s="107" t="s">
        <v>144</v>
      </c>
      <c r="I10" s="107" t="s">
        <v>145</v>
      </c>
      <c r="J10" s="109"/>
      <c r="K10" s="1"/>
      <c r="L10" s="1"/>
      <c r="M10" s="1"/>
      <c r="N10" s="1"/>
      <c r="O10" s="1"/>
      <c r="P10" s="1"/>
      <c r="Q10" s="1"/>
      <c r="R10" s="1"/>
      <c r="S10" s="1"/>
      <c r="T10" s="1"/>
      <c r="U10" s="1"/>
      <c r="V10" s="1"/>
      <c r="W10" s="1"/>
      <c r="X10" s="119"/>
      <c r="Y10" s="118"/>
      <c r="Z10" s="118"/>
      <c r="AA10" s="118"/>
      <c r="AB10" s="118"/>
      <c r="AC10" s="118"/>
    </row>
    <row r="11" spans="2:29" ht="15" x14ac:dyDescent="0.2">
      <c r="B11" s="137">
        <v>6</v>
      </c>
      <c r="C11" s="185" t="s">
        <v>9</v>
      </c>
      <c r="D11" s="186"/>
      <c r="E11" s="186"/>
      <c r="F11" s="8"/>
      <c r="G11" s="74"/>
      <c r="H11" s="74"/>
      <c r="I11" s="74"/>
      <c r="J11" s="109"/>
      <c r="K11" s="1"/>
      <c r="L11" s="1"/>
      <c r="M11" s="1"/>
      <c r="N11" s="1"/>
      <c r="O11" s="1"/>
      <c r="P11" s="1"/>
      <c r="Q11" s="1"/>
      <c r="R11" s="1"/>
      <c r="S11" s="1"/>
      <c r="T11" s="1"/>
      <c r="U11" s="1"/>
      <c r="V11" s="1"/>
      <c r="W11" s="1"/>
      <c r="X11" s="119"/>
      <c r="Y11" s="118"/>
      <c r="Z11" s="118"/>
      <c r="AA11" s="118"/>
      <c r="AB11" s="118"/>
      <c r="AC11" s="118"/>
    </row>
    <row r="12" spans="2:29" ht="15" x14ac:dyDescent="0.2">
      <c r="B12" s="137">
        <v>7</v>
      </c>
      <c r="C12" s="185" t="s">
        <v>10</v>
      </c>
      <c r="D12" s="186"/>
      <c r="E12" s="186"/>
      <c r="F12" s="8"/>
      <c r="G12" s="74"/>
      <c r="H12" s="74"/>
      <c r="I12" s="74"/>
      <c r="J12" s="109"/>
      <c r="K12" s="1"/>
      <c r="L12" s="1"/>
      <c r="M12" s="1"/>
      <c r="N12" s="1"/>
      <c r="O12" s="1"/>
      <c r="P12" s="1"/>
      <c r="Q12" s="1"/>
      <c r="R12" s="1"/>
      <c r="S12" s="1"/>
      <c r="T12" s="1"/>
      <c r="U12" s="1"/>
      <c r="V12" s="1"/>
      <c r="W12" s="1"/>
      <c r="X12" s="119"/>
      <c r="Y12" s="113"/>
      <c r="Z12" s="113"/>
      <c r="AA12" s="113"/>
      <c r="AB12" s="118"/>
      <c r="AC12" s="118"/>
    </row>
    <row r="13" spans="2:29" ht="15" x14ac:dyDescent="0.2">
      <c r="B13" s="137">
        <v>8</v>
      </c>
      <c r="C13" s="185" t="s">
        <v>11</v>
      </c>
      <c r="D13" s="186"/>
      <c r="E13" s="186"/>
      <c r="F13" s="8"/>
      <c r="G13" s="74"/>
      <c r="H13" s="74"/>
      <c r="I13" s="74"/>
      <c r="J13" s="109"/>
      <c r="K13" s="1"/>
      <c r="L13" s="1"/>
      <c r="M13" s="1"/>
      <c r="N13" s="1"/>
      <c r="O13" s="1"/>
      <c r="P13" s="1"/>
      <c r="Q13" s="1"/>
      <c r="R13" s="1"/>
      <c r="S13" s="1"/>
      <c r="T13" s="1"/>
      <c r="U13" s="1"/>
      <c r="V13" s="1"/>
      <c r="W13" s="1"/>
      <c r="X13" s="119"/>
      <c r="Y13" s="113"/>
      <c r="Z13" s="113"/>
      <c r="AA13" s="113"/>
      <c r="AB13" s="118"/>
      <c r="AC13" s="118"/>
    </row>
    <row r="14" spans="2:29" ht="18" customHeight="1" x14ac:dyDescent="0.2">
      <c r="B14" s="137">
        <v>9</v>
      </c>
      <c r="C14" s="185" t="s">
        <v>63</v>
      </c>
      <c r="D14" s="186"/>
      <c r="E14" s="186"/>
      <c r="F14" s="8"/>
      <c r="G14" s="145" t="s">
        <v>141</v>
      </c>
      <c r="H14" s="145" t="s">
        <v>141</v>
      </c>
      <c r="I14" s="145" t="s">
        <v>141</v>
      </c>
      <c r="J14" s="109"/>
      <c r="K14" s="1"/>
      <c r="L14" s="1"/>
      <c r="M14" s="1"/>
      <c r="N14" s="1"/>
      <c r="O14" s="1"/>
      <c r="P14" s="1"/>
      <c r="Q14" s="1"/>
      <c r="R14" s="1"/>
      <c r="S14" s="1"/>
      <c r="T14" s="1"/>
      <c r="U14" s="1"/>
      <c r="V14" s="1"/>
      <c r="W14" s="1"/>
      <c r="X14" s="120"/>
      <c r="Y14" s="114"/>
      <c r="Z14" s="114"/>
      <c r="AA14" s="113"/>
      <c r="AB14" s="118"/>
      <c r="AC14" s="118"/>
    </row>
    <row r="15" spans="2:29" ht="15" x14ac:dyDescent="0.2">
      <c r="B15" s="137">
        <v>10</v>
      </c>
      <c r="C15" s="202" t="s">
        <v>159</v>
      </c>
      <c r="D15" s="186"/>
      <c r="E15" s="186"/>
      <c r="F15" s="8"/>
      <c r="G15" s="29"/>
      <c r="H15" s="29"/>
      <c r="I15" s="29"/>
      <c r="J15" s="109"/>
      <c r="K15" s="1"/>
      <c r="L15" s="1"/>
      <c r="M15" s="1"/>
      <c r="N15" s="1"/>
      <c r="O15" s="1"/>
      <c r="P15" s="1"/>
      <c r="Q15" s="1"/>
      <c r="R15" s="1"/>
      <c r="S15" s="1"/>
      <c r="T15" s="1"/>
      <c r="U15" s="1"/>
      <c r="V15" s="1"/>
      <c r="W15" s="1"/>
      <c r="X15" s="119"/>
      <c r="Y15" s="114"/>
      <c r="Z15" s="114"/>
      <c r="AA15" s="113"/>
      <c r="AB15" s="118"/>
      <c r="AC15" s="118"/>
    </row>
    <row r="16" spans="2:29" ht="15" x14ac:dyDescent="0.2">
      <c r="B16" s="137">
        <v>11</v>
      </c>
      <c r="C16" s="185" t="s">
        <v>0</v>
      </c>
      <c r="D16" s="186"/>
      <c r="E16" s="186"/>
      <c r="F16" s="8"/>
      <c r="G16" s="29"/>
      <c r="H16" s="29"/>
      <c r="I16" s="29"/>
      <c r="J16" s="109"/>
      <c r="K16" s="1"/>
      <c r="L16" s="1"/>
      <c r="M16" s="1"/>
      <c r="N16" s="1"/>
      <c r="O16" s="1"/>
      <c r="P16" s="1"/>
      <c r="Q16" s="1"/>
      <c r="R16" s="1"/>
      <c r="S16" s="1"/>
      <c r="T16" s="1"/>
      <c r="U16" s="1"/>
      <c r="V16" s="1"/>
      <c r="W16" s="1"/>
      <c r="X16" s="119"/>
      <c r="Y16" s="114"/>
      <c r="Z16" s="114"/>
      <c r="AA16" s="113"/>
      <c r="AB16" s="118"/>
      <c r="AC16" s="118"/>
    </row>
    <row r="17" spans="2:29" ht="17.25" customHeight="1" x14ac:dyDescent="0.2">
      <c r="B17" s="137"/>
      <c r="C17" s="203" t="s">
        <v>73</v>
      </c>
      <c r="D17" s="190"/>
      <c r="E17" s="190"/>
      <c r="F17" s="8"/>
      <c r="G17" s="108"/>
      <c r="H17" s="108"/>
      <c r="I17" s="108"/>
      <c r="J17" s="109"/>
      <c r="K17" s="1"/>
      <c r="L17" s="1"/>
      <c r="M17" s="1"/>
      <c r="N17" s="1"/>
      <c r="O17" s="1"/>
      <c r="P17" s="1"/>
      <c r="Q17" s="1"/>
      <c r="R17" s="1"/>
      <c r="S17" s="1"/>
      <c r="T17" s="1"/>
      <c r="U17" s="1"/>
      <c r="V17" s="1"/>
      <c r="W17" s="1"/>
      <c r="X17" s="119"/>
      <c r="Y17" s="114"/>
      <c r="Z17" s="114"/>
      <c r="AA17" s="113"/>
      <c r="AB17" s="118"/>
      <c r="AC17" s="118"/>
    </row>
    <row r="18" spans="2:29" ht="15" x14ac:dyDescent="0.2">
      <c r="B18" s="137">
        <v>12</v>
      </c>
      <c r="C18" s="185" t="s">
        <v>1</v>
      </c>
      <c r="D18" s="186"/>
      <c r="E18" s="186"/>
      <c r="F18" s="8"/>
      <c r="G18" s="30"/>
      <c r="H18" s="30"/>
      <c r="I18" s="30"/>
      <c r="J18" s="109"/>
      <c r="K18" s="1"/>
      <c r="L18" s="1"/>
      <c r="M18" s="1"/>
      <c r="N18" s="1"/>
      <c r="O18" s="1"/>
      <c r="P18" s="1"/>
      <c r="Q18" s="1"/>
      <c r="R18" s="1"/>
      <c r="S18" s="1"/>
      <c r="T18" s="1"/>
      <c r="U18" s="1"/>
      <c r="V18" s="1"/>
      <c r="W18" s="1"/>
      <c r="X18" s="119"/>
      <c r="Y18" s="114"/>
      <c r="Z18" s="114"/>
      <c r="AA18" s="113"/>
      <c r="AB18" s="118"/>
      <c r="AC18" s="118"/>
    </row>
    <row r="19" spans="2:29" ht="15" customHeight="1" x14ac:dyDescent="0.2">
      <c r="B19" s="137">
        <v>13</v>
      </c>
      <c r="C19" s="185" t="s">
        <v>115</v>
      </c>
      <c r="D19" s="185"/>
      <c r="E19" s="185"/>
      <c r="F19" s="8"/>
      <c r="G19" s="88"/>
      <c r="H19" s="88"/>
      <c r="I19" s="88"/>
      <c r="J19" s="109"/>
      <c r="K19" s="1"/>
      <c r="L19" s="1"/>
      <c r="M19" s="1"/>
      <c r="N19" s="1"/>
      <c r="O19" s="1"/>
      <c r="P19" s="1"/>
      <c r="Q19" s="1"/>
      <c r="R19" s="1"/>
      <c r="S19" s="1"/>
      <c r="T19" s="1"/>
      <c r="U19" s="1"/>
      <c r="V19" s="1"/>
      <c r="W19" s="1"/>
      <c r="X19" s="119"/>
      <c r="Y19" s="114"/>
      <c r="Z19" s="114"/>
      <c r="AA19" s="113"/>
      <c r="AB19" s="118"/>
      <c r="AC19" s="118"/>
    </row>
    <row r="20" spans="2:29" ht="18" customHeight="1" x14ac:dyDescent="0.2">
      <c r="B20" s="137">
        <v>14</v>
      </c>
      <c r="C20" s="211" t="s">
        <v>28</v>
      </c>
      <c r="D20" s="211"/>
      <c r="E20" s="211"/>
      <c r="F20" s="8"/>
      <c r="G20" s="31">
        <f>+G18*G16+G19</f>
        <v>0</v>
      </c>
      <c r="H20" s="31">
        <f>+H18*H16+H19</f>
        <v>0</v>
      </c>
      <c r="I20" s="31">
        <f>+I18*I16+I19</f>
        <v>0</v>
      </c>
      <c r="J20" s="109"/>
      <c r="K20" s="1"/>
      <c r="L20" s="1"/>
      <c r="M20" s="1"/>
      <c r="N20" s="1"/>
      <c r="O20" s="1"/>
      <c r="P20" s="1"/>
      <c r="Q20" s="1"/>
      <c r="R20" s="1"/>
      <c r="S20" s="1"/>
      <c r="T20" s="1"/>
      <c r="U20" s="1"/>
      <c r="V20" s="1"/>
      <c r="W20" s="1"/>
      <c r="X20" s="119"/>
      <c r="Y20" s="115"/>
      <c r="Z20" s="115"/>
      <c r="AA20" s="116"/>
      <c r="AB20" s="118"/>
      <c r="AC20" s="118"/>
    </row>
    <row r="21" spans="2:29" ht="18" customHeight="1" x14ac:dyDescent="0.2">
      <c r="B21" s="137">
        <v>15</v>
      </c>
      <c r="C21" s="185" t="s">
        <v>2</v>
      </c>
      <c r="D21" s="185"/>
      <c r="E21" s="185"/>
      <c r="F21" s="8"/>
      <c r="G21" s="32">
        <f>G15*G20/1000</f>
        <v>0</v>
      </c>
      <c r="H21" s="32">
        <f>+H15*H20/1000</f>
        <v>0</v>
      </c>
      <c r="I21" s="32">
        <f>+I15*I20/1000</f>
        <v>0</v>
      </c>
      <c r="J21" s="109"/>
      <c r="K21" s="1"/>
      <c r="L21" s="1"/>
      <c r="M21" s="1"/>
      <c r="N21" s="1"/>
      <c r="O21" s="1"/>
      <c r="P21" s="1"/>
      <c r="Q21" s="1"/>
      <c r="R21" s="1"/>
      <c r="S21" s="1"/>
      <c r="T21" s="1"/>
      <c r="U21" s="1"/>
      <c r="V21" s="1"/>
      <c r="W21" s="1"/>
      <c r="X21" s="119"/>
      <c r="Y21" s="117"/>
      <c r="Z21" s="117"/>
      <c r="AA21" s="118"/>
      <c r="AB21" s="118"/>
      <c r="AC21" s="118"/>
    </row>
    <row r="22" spans="2:29" ht="18" customHeight="1" x14ac:dyDescent="0.2">
      <c r="B22" s="137">
        <v>16</v>
      </c>
      <c r="C22" s="185" t="s">
        <v>66</v>
      </c>
      <c r="D22" s="185"/>
      <c r="E22" s="185"/>
      <c r="F22" s="8"/>
      <c r="G22" s="31" t="e">
        <f>+G21/G8*1000</f>
        <v>#DIV/0!</v>
      </c>
      <c r="H22" s="215">
        <f>IF(G8&lt;&gt;0,(H21+I21)/G8*1000,0)</f>
        <v>0</v>
      </c>
      <c r="I22" s="216"/>
      <c r="J22" s="109"/>
      <c r="K22" s="43"/>
      <c r="L22" s="43"/>
      <c r="M22" s="43"/>
      <c r="N22" s="43"/>
      <c r="O22" s="43"/>
      <c r="P22" s="43"/>
      <c r="Q22" s="43"/>
      <c r="R22" s="1"/>
      <c r="S22" s="1"/>
      <c r="T22" s="1"/>
      <c r="U22" s="1"/>
      <c r="V22" s="1"/>
      <c r="W22" s="1"/>
      <c r="X22" s="119"/>
      <c r="Y22" s="117"/>
      <c r="Z22" s="117"/>
      <c r="AA22" s="118"/>
      <c r="AB22" s="118"/>
      <c r="AC22" s="118"/>
    </row>
    <row r="23" spans="2:29" ht="15" x14ac:dyDescent="0.2">
      <c r="B23" s="137">
        <v>17</v>
      </c>
      <c r="C23" s="185" t="s">
        <v>67</v>
      </c>
      <c r="D23" s="185"/>
      <c r="E23" s="185"/>
      <c r="F23" s="8"/>
      <c r="G23" s="30"/>
      <c r="H23" s="55"/>
      <c r="I23" s="55"/>
      <c r="J23" s="109"/>
      <c r="K23" s="1"/>
      <c r="L23" s="1"/>
      <c r="M23" s="1"/>
      <c r="N23" s="1"/>
      <c r="O23" s="1"/>
      <c r="P23" s="1"/>
      <c r="Q23" s="1"/>
      <c r="R23" s="1"/>
      <c r="S23" s="1"/>
      <c r="T23" s="1"/>
      <c r="U23" s="1"/>
      <c r="V23" s="1"/>
      <c r="W23" s="1"/>
      <c r="X23" s="119"/>
      <c r="Y23" s="117"/>
      <c r="Z23" s="117"/>
      <c r="AA23" s="118"/>
      <c r="AB23" s="118"/>
      <c r="AC23" s="118"/>
    </row>
    <row r="24" spans="2:29" ht="15" x14ac:dyDescent="0.2">
      <c r="B24" s="137">
        <v>18</v>
      </c>
      <c r="C24" s="211" t="s">
        <v>68</v>
      </c>
      <c r="D24" s="211"/>
      <c r="E24" s="211"/>
      <c r="F24" s="8"/>
      <c r="G24" s="55"/>
      <c r="H24" s="30"/>
      <c r="I24" s="30"/>
      <c r="J24" s="109"/>
      <c r="R24" s="1"/>
      <c r="S24" s="1"/>
      <c r="T24" s="1"/>
      <c r="U24" s="1"/>
      <c r="V24" s="1"/>
      <c r="W24" s="1"/>
      <c r="X24" s="119"/>
      <c r="Y24" s="124"/>
      <c r="Z24" s="117"/>
      <c r="AA24" s="118"/>
      <c r="AB24" s="118"/>
      <c r="AC24" s="118"/>
    </row>
    <row r="25" spans="2:29" ht="15" x14ac:dyDescent="0.2">
      <c r="B25" s="137">
        <v>19</v>
      </c>
      <c r="C25" s="211" t="s">
        <v>69</v>
      </c>
      <c r="D25" s="211"/>
      <c r="E25" s="211"/>
      <c r="F25" s="8"/>
      <c r="G25" s="55"/>
      <c r="H25" s="30"/>
      <c r="I25" s="30"/>
      <c r="J25" s="109"/>
      <c r="R25" s="1"/>
      <c r="S25" s="1"/>
      <c r="T25" s="1"/>
      <c r="U25" s="1"/>
      <c r="V25" s="1"/>
      <c r="W25" s="1"/>
      <c r="X25" s="119"/>
      <c r="Y25" s="124"/>
      <c r="Z25" s="117"/>
      <c r="AA25" s="118"/>
      <c r="AB25" s="118"/>
      <c r="AC25" s="118"/>
    </row>
    <row r="26" spans="2:29" ht="15" x14ac:dyDescent="0.2">
      <c r="B26" s="137">
        <v>20</v>
      </c>
      <c r="C26" s="211" t="s">
        <v>29</v>
      </c>
      <c r="D26" s="211"/>
      <c r="E26" s="211"/>
      <c r="F26" s="8"/>
      <c r="G26" s="55"/>
      <c r="H26" s="30"/>
      <c r="I26" s="30"/>
      <c r="J26" s="109"/>
      <c r="R26" s="1"/>
      <c r="S26" s="1"/>
      <c r="T26" s="1"/>
      <c r="U26" s="1"/>
      <c r="V26" s="1"/>
      <c r="W26" s="1"/>
      <c r="X26" s="119"/>
      <c r="Y26" s="124"/>
      <c r="Z26" s="117"/>
      <c r="AA26" s="118"/>
      <c r="AB26" s="118"/>
      <c r="AC26" s="118"/>
    </row>
    <row r="27" spans="2:29" ht="18" customHeight="1" x14ac:dyDescent="0.2">
      <c r="B27" s="137">
        <v>21</v>
      </c>
      <c r="C27" s="194" t="s">
        <v>30</v>
      </c>
      <c r="D27" s="194"/>
      <c r="E27" s="194"/>
      <c r="F27" s="52"/>
      <c r="G27" s="55"/>
      <c r="H27" s="56">
        <f>+G23-H24-H25-H26</f>
        <v>0</v>
      </c>
      <c r="I27" s="56">
        <f>+G23-I24-I25-I26</f>
        <v>0</v>
      </c>
      <c r="J27" s="109"/>
      <c r="K27" s="1"/>
      <c r="L27" s="1"/>
      <c r="M27" s="1"/>
      <c r="N27" s="1"/>
      <c r="O27" s="1"/>
      <c r="P27" s="1"/>
      <c r="Q27" s="1"/>
      <c r="R27" s="1"/>
      <c r="S27" s="1"/>
      <c r="T27" s="1"/>
      <c r="U27" s="1"/>
      <c r="V27" s="1"/>
      <c r="W27" s="1"/>
      <c r="X27" s="119"/>
      <c r="Y27" s="117"/>
      <c r="Z27" s="117"/>
      <c r="AA27" s="118"/>
      <c r="AB27" s="118"/>
      <c r="AC27" s="118"/>
    </row>
    <row r="28" spans="2:29" ht="18" customHeight="1" x14ac:dyDescent="0.2">
      <c r="B28" s="137">
        <v>22</v>
      </c>
      <c r="C28" s="194" t="s">
        <v>12</v>
      </c>
      <c r="D28" s="194"/>
      <c r="E28" s="194"/>
      <c r="F28" s="52"/>
      <c r="G28" s="56">
        <f>+G21*G23</f>
        <v>0</v>
      </c>
      <c r="H28" s="223">
        <f>+(H21*H27)+(I21*I27)</f>
        <v>0</v>
      </c>
      <c r="I28" s="224"/>
      <c r="J28" s="109"/>
      <c r="K28" s="1"/>
      <c r="L28" s="1"/>
      <c r="M28" s="1"/>
      <c r="N28" s="1"/>
      <c r="O28" s="1"/>
      <c r="P28" s="1"/>
      <c r="Q28" s="1"/>
      <c r="R28" s="1"/>
      <c r="S28" s="1"/>
      <c r="T28" s="1"/>
      <c r="U28" s="1"/>
      <c r="V28" s="1"/>
      <c r="W28" s="1"/>
      <c r="X28" s="119"/>
      <c r="Y28" s="117"/>
      <c r="Z28" s="117"/>
      <c r="AA28" s="118"/>
      <c r="AB28" s="118"/>
      <c r="AC28" s="118"/>
    </row>
    <row r="29" spans="2:29" ht="18" customHeight="1" x14ac:dyDescent="0.2">
      <c r="B29" s="137">
        <v>23</v>
      </c>
      <c r="C29" s="194" t="s">
        <v>70</v>
      </c>
      <c r="D29" s="194"/>
      <c r="E29" s="194"/>
      <c r="F29" s="52"/>
      <c r="G29" s="57">
        <f>IF(G23="",0,+G28-H28)</f>
        <v>0</v>
      </c>
      <c r="H29" s="221">
        <f>IF(G28&lt;&gt;0,+G29/G28,0)</f>
        <v>0</v>
      </c>
      <c r="I29" s="222"/>
      <c r="J29" s="109"/>
      <c r="K29" s="1"/>
      <c r="L29" s="1"/>
      <c r="M29" s="1"/>
      <c r="N29" s="1"/>
      <c r="O29" s="1"/>
      <c r="P29" s="1"/>
      <c r="Q29" s="1"/>
      <c r="R29" s="1"/>
      <c r="S29" s="1"/>
      <c r="T29" s="1"/>
      <c r="U29" s="1"/>
      <c r="V29" s="1"/>
      <c r="W29" s="1"/>
      <c r="X29" s="119"/>
      <c r="Y29" s="117"/>
      <c r="Z29" s="117"/>
      <c r="AA29" s="118"/>
      <c r="AB29" s="118"/>
      <c r="AC29" s="118"/>
    </row>
    <row r="30" spans="2:29" ht="17.25" customHeight="1" x14ac:dyDescent="0.2">
      <c r="B30" s="137"/>
      <c r="C30" s="212" t="s">
        <v>160</v>
      </c>
      <c r="D30" s="213"/>
      <c r="E30" s="213"/>
      <c r="F30" s="214"/>
      <c r="G30" s="214"/>
      <c r="H30" s="214"/>
      <c r="I30" s="8"/>
      <c r="J30" s="109"/>
      <c r="K30" s="1"/>
      <c r="L30" s="1"/>
      <c r="M30" s="1"/>
      <c r="N30" s="1"/>
      <c r="O30" s="1"/>
      <c r="P30" s="1"/>
      <c r="Q30" s="1"/>
      <c r="R30" s="1"/>
      <c r="S30" s="1"/>
      <c r="T30" s="1"/>
      <c r="U30" s="1"/>
      <c r="V30" s="1"/>
      <c r="W30" s="1"/>
      <c r="X30" s="119"/>
      <c r="Y30" s="117"/>
      <c r="Z30" s="117"/>
      <c r="AA30" s="118"/>
      <c r="AB30" s="118"/>
      <c r="AC30" s="118"/>
    </row>
    <row r="31" spans="2:29" ht="36.75" customHeight="1" x14ac:dyDescent="0.2">
      <c r="B31" s="137"/>
      <c r="C31" s="35" t="s">
        <v>74</v>
      </c>
      <c r="D31" s="35" t="s">
        <v>75</v>
      </c>
      <c r="E31" s="198" t="s">
        <v>92</v>
      </c>
      <c r="F31" s="199"/>
      <c r="G31" s="35" t="s">
        <v>94</v>
      </c>
      <c r="H31" s="35" t="s">
        <v>76</v>
      </c>
      <c r="I31" s="8"/>
      <c r="J31" s="109"/>
      <c r="K31" s="1"/>
      <c r="L31" s="1"/>
      <c r="M31" s="1"/>
      <c r="N31" s="1"/>
      <c r="O31" s="1"/>
      <c r="P31" s="1"/>
      <c r="Q31" s="1"/>
      <c r="R31" s="1"/>
      <c r="S31" s="1"/>
      <c r="T31" s="1"/>
      <c r="U31" s="1"/>
      <c r="V31" s="1"/>
      <c r="W31" s="1"/>
      <c r="X31" s="119"/>
      <c r="Y31" s="117"/>
      <c r="Z31" s="117"/>
      <c r="AA31" s="118"/>
      <c r="AB31" s="118"/>
      <c r="AC31" s="118"/>
    </row>
    <row r="32" spans="2:29" ht="15" x14ac:dyDescent="0.2">
      <c r="B32" s="137">
        <v>24</v>
      </c>
      <c r="C32" s="76"/>
      <c r="D32" s="30"/>
      <c r="E32" s="187"/>
      <c r="F32" s="188"/>
      <c r="G32" s="104"/>
      <c r="H32" s="40">
        <f>+(G32+E32)*D32</f>
        <v>0</v>
      </c>
      <c r="I32" s="8"/>
      <c r="J32" s="109"/>
      <c r="K32" s="1"/>
      <c r="L32" s="1"/>
      <c r="M32" s="1"/>
      <c r="N32" s="1"/>
      <c r="O32" s="1"/>
      <c r="P32" s="1"/>
      <c r="Q32" s="1"/>
      <c r="R32" s="1"/>
      <c r="S32" s="1"/>
      <c r="T32" s="1"/>
      <c r="U32" s="1"/>
      <c r="V32" s="1"/>
      <c r="W32" s="1"/>
      <c r="X32" s="119"/>
      <c r="Y32" s="117"/>
      <c r="Z32" s="117"/>
      <c r="AA32" s="118"/>
      <c r="AB32" s="118"/>
      <c r="AC32" s="118"/>
    </row>
    <row r="33" spans="2:29" ht="15" x14ac:dyDescent="0.2">
      <c r="B33" s="137">
        <v>25</v>
      </c>
      <c r="C33" s="76"/>
      <c r="D33" s="30"/>
      <c r="E33" s="200"/>
      <c r="F33" s="188"/>
      <c r="G33" s="104"/>
      <c r="H33" s="40">
        <f>+(G33+E33)*D33</f>
        <v>0</v>
      </c>
      <c r="I33" s="8"/>
      <c r="J33" s="109"/>
      <c r="K33" s="1"/>
      <c r="L33" s="1"/>
      <c r="M33" s="1"/>
      <c r="N33" s="1"/>
      <c r="O33" s="1"/>
      <c r="P33" s="1"/>
      <c r="Q33" s="1"/>
      <c r="R33" s="1"/>
      <c r="S33" s="1"/>
      <c r="T33" s="1"/>
      <c r="U33" s="1"/>
      <c r="V33" s="1"/>
      <c r="W33" s="1"/>
      <c r="X33" s="119"/>
      <c r="Y33" s="117"/>
      <c r="Z33" s="117"/>
      <c r="AA33" s="118"/>
      <c r="AB33" s="118"/>
      <c r="AC33" s="118"/>
    </row>
    <row r="34" spans="2:29" ht="15" x14ac:dyDescent="0.2">
      <c r="B34" s="137">
        <v>26</v>
      </c>
      <c r="C34" s="77"/>
      <c r="D34" s="30"/>
      <c r="E34" s="187"/>
      <c r="F34" s="188"/>
      <c r="G34" s="104"/>
      <c r="H34" s="40">
        <f>+(G34+E34)*D34</f>
        <v>0</v>
      </c>
      <c r="I34" s="8"/>
      <c r="J34" s="109"/>
      <c r="K34" s="1"/>
      <c r="L34" s="1"/>
      <c r="M34" s="1"/>
      <c r="N34" s="1"/>
      <c r="O34" s="1"/>
      <c r="P34" s="1"/>
      <c r="Q34" s="1"/>
      <c r="R34" s="1"/>
      <c r="S34" s="1"/>
      <c r="T34" s="1"/>
      <c r="U34" s="1"/>
      <c r="V34" s="1"/>
      <c r="W34" s="1"/>
      <c r="X34" s="119"/>
      <c r="Y34" s="117"/>
      <c r="Z34" s="117"/>
      <c r="AA34" s="118"/>
      <c r="AB34" s="118"/>
      <c r="AC34" s="118"/>
    </row>
    <row r="35" spans="2:29" ht="15" x14ac:dyDescent="0.2">
      <c r="B35" s="137">
        <v>27</v>
      </c>
      <c r="C35" s="77"/>
      <c r="D35" s="30"/>
      <c r="E35" s="187"/>
      <c r="F35" s="188"/>
      <c r="G35" s="104"/>
      <c r="H35" s="40">
        <f>+(G35+E35)*D35</f>
        <v>0</v>
      </c>
      <c r="I35" s="8"/>
      <c r="J35" s="109"/>
      <c r="K35" s="1"/>
      <c r="L35" s="1"/>
      <c r="M35" s="1"/>
      <c r="N35" s="1"/>
      <c r="O35" s="1"/>
      <c r="P35" s="1"/>
      <c r="Q35" s="1"/>
      <c r="R35" s="1"/>
      <c r="S35" s="1"/>
      <c r="T35" s="1"/>
      <c r="U35" s="1"/>
      <c r="V35" s="1"/>
      <c r="W35" s="1"/>
      <c r="Y35" s="19"/>
      <c r="Z35" s="19"/>
      <c r="AA35" s="20"/>
    </row>
    <row r="36" spans="2:29" ht="15" x14ac:dyDescent="0.2">
      <c r="B36" s="137">
        <v>28</v>
      </c>
      <c r="C36" s="77"/>
      <c r="D36" s="30"/>
      <c r="E36" s="187"/>
      <c r="F36" s="188"/>
      <c r="G36" s="104"/>
      <c r="H36" s="40">
        <f>+(G36+E36)*D36</f>
        <v>0</v>
      </c>
      <c r="I36" s="8"/>
      <c r="J36" s="109"/>
      <c r="K36" s="1"/>
      <c r="L36" s="1"/>
      <c r="M36" s="1"/>
      <c r="N36" s="1"/>
      <c r="O36" s="1"/>
      <c r="P36" s="1"/>
      <c r="Q36" s="1"/>
      <c r="R36" s="1"/>
      <c r="S36" s="1"/>
      <c r="T36" s="1"/>
      <c r="U36" s="1"/>
      <c r="V36" s="1"/>
      <c r="W36" s="1"/>
      <c r="Y36" s="19"/>
      <c r="Z36" s="19"/>
      <c r="AA36" s="20"/>
    </row>
    <row r="37" spans="2:29" ht="15" x14ac:dyDescent="0.2">
      <c r="B37" s="137">
        <v>29</v>
      </c>
      <c r="C37" s="220" t="s">
        <v>77</v>
      </c>
      <c r="D37" s="219"/>
      <c r="E37" s="36"/>
      <c r="F37" s="37"/>
      <c r="G37" s="38"/>
      <c r="H37" s="41">
        <f>+H36+H35+H34+H33+H32</f>
        <v>0</v>
      </c>
      <c r="I37" s="8"/>
      <c r="J37" s="109"/>
      <c r="K37" s="1"/>
      <c r="L37" s="1"/>
      <c r="M37" s="1"/>
      <c r="N37" s="1"/>
      <c r="O37" s="1"/>
      <c r="P37" s="1"/>
      <c r="Q37" s="1"/>
      <c r="R37" s="1"/>
      <c r="S37" s="1"/>
      <c r="T37" s="1"/>
      <c r="U37" s="1"/>
      <c r="V37" s="1"/>
      <c r="W37" s="1"/>
      <c r="Y37" s="19"/>
      <c r="Z37" s="19"/>
      <c r="AA37" s="20"/>
    </row>
    <row r="38" spans="2:29" ht="15" x14ac:dyDescent="0.2">
      <c r="B38" s="137"/>
      <c r="C38" s="217" t="s">
        <v>161</v>
      </c>
      <c r="D38" s="218"/>
      <c r="E38" s="218"/>
      <c r="F38" s="219"/>
      <c r="G38" s="219"/>
      <c r="H38" s="219"/>
      <c r="I38" s="8"/>
      <c r="J38" s="109"/>
      <c r="K38" s="1"/>
      <c r="L38" s="1"/>
      <c r="M38" s="1"/>
      <c r="N38" s="1"/>
      <c r="O38" s="1"/>
      <c r="P38" s="1"/>
      <c r="Q38" s="1"/>
      <c r="R38" s="1"/>
      <c r="S38" s="1"/>
      <c r="T38" s="1"/>
      <c r="U38" s="1"/>
      <c r="V38" s="1"/>
      <c r="W38" s="1"/>
      <c r="Y38" s="19"/>
      <c r="Z38" s="19"/>
      <c r="AA38" s="20"/>
    </row>
    <row r="39" spans="2:29" ht="37.5" customHeight="1" x14ac:dyDescent="0.2">
      <c r="B39" s="137"/>
      <c r="C39" s="35" t="s">
        <v>74</v>
      </c>
      <c r="D39" s="35" t="s">
        <v>75</v>
      </c>
      <c r="E39" s="198" t="s">
        <v>92</v>
      </c>
      <c r="F39" s="199"/>
      <c r="G39" s="35" t="s">
        <v>94</v>
      </c>
      <c r="H39" s="35" t="s">
        <v>76</v>
      </c>
      <c r="I39" s="8"/>
      <c r="J39" s="109"/>
      <c r="K39" s="1"/>
      <c r="L39" s="1"/>
      <c r="M39" s="1"/>
      <c r="N39" s="1"/>
      <c r="O39" s="1"/>
      <c r="P39" s="1"/>
      <c r="Q39" s="1"/>
      <c r="R39" s="1"/>
      <c r="S39" s="1"/>
      <c r="T39" s="1"/>
      <c r="U39" s="1"/>
      <c r="V39" s="1"/>
      <c r="W39" s="1"/>
      <c r="Y39" s="19"/>
      <c r="Z39" s="19"/>
      <c r="AA39" s="20"/>
    </row>
    <row r="40" spans="2:29" ht="15" x14ac:dyDescent="0.2">
      <c r="B40" s="137">
        <v>30</v>
      </c>
      <c r="C40" s="77"/>
      <c r="D40" s="30"/>
      <c r="E40" s="187"/>
      <c r="F40" s="188"/>
      <c r="G40" s="104"/>
      <c r="H40" s="40">
        <f>+(G40+E40)*D40</f>
        <v>0</v>
      </c>
      <c r="I40" s="8"/>
      <c r="J40" s="109"/>
      <c r="K40" s="1"/>
      <c r="L40" s="1"/>
      <c r="M40" s="1"/>
      <c r="N40" s="1"/>
      <c r="O40" s="1"/>
      <c r="P40" s="1"/>
      <c r="Q40" s="1"/>
      <c r="R40" s="1"/>
      <c r="S40" s="1"/>
      <c r="T40" s="1"/>
      <c r="U40" s="1"/>
      <c r="V40" s="1"/>
      <c r="W40" s="1"/>
      <c r="Y40" s="19"/>
      <c r="Z40" s="19"/>
      <c r="AA40" s="20"/>
    </row>
    <row r="41" spans="2:29" ht="15" x14ac:dyDescent="0.2">
      <c r="B41" s="137">
        <v>31</v>
      </c>
      <c r="C41" s="77"/>
      <c r="D41" s="30"/>
      <c r="E41" s="200"/>
      <c r="F41" s="188"/>
      <c r="G41" s="104"/>
      <c r="H41" s="40">
        <f>+(G41+E41)*D41</f>
        <v>0</v>
      </c>
      <c r="I41" s="8"/>
      <c r="J41" s="109"/>
      <c r="K41" s="1"/>
      <c r="L41" s="1"/>
      <c r="M41" s="1"/>
      <c r="N41" s="1"/>
      <c r="O41" s="1"/>
      <c r="P41" s="1"/>
      <c r="Q41" s="1"/>
      <c r="R41" s="1"/>
      <c r="S41" s="1"/>
      <c r="T41" s="1"/>
      <c r="U41" s="1"/>
      <c r="V41" s="1"/>
      <c r="W41" s="1"/>
      <c r="Y41" s="19"/>
      <c r="Z41" s="19"/>
      <c r="AA41" s="20"/>
    </row>
    <row r="42" spans="2:29" ht="15" x14ac:dyDescent="0.2">
      <c r="B42" s="137">
        <v>32</v>
      </c>
      <c r="C42" s="77"/>
      <c r="D42" s="30"/>
      <c r="E42" s="187"/>
      <c r="F42" s="188"/>
      <c r="G42" s="104"/>
      <c r="H42" s="40">
        <f>+(G42+E42)*D42</f>
        <v>0</v>
      </c>
      <c r="I42" s="8"/>
      <c r="J42" s="109"/>
      <c r="K42" s="1"/>
      <c r="L42" s="1"/>
      <c r="M42" s="1"/>
      <c r="N42" s="1"/>
      <c r="O42" s="1"/>
      <c r="P42" s="1"/>
      <c r="Q42" s="1"/>
      <c r="R42" s="1"/>
      <c r="S42" s="1"/>
      <c r="T42" s="1"/>
      <c r="U42" s="1"/>
      <c r="V42" s="1"/>
      <c r="W42" s="1"/>
      <c r="Y42" s="19"/>
      <c r="Z42" s="19"/>
      <c r="AA42" s="20"/>
    </row>
    <row r="43" spans="2:29" ht="15" x14ac:dyDescent="0.2">
      <c r="B43" s="137">
        <v>33</v>
      </c>
      <c r="C43" s="77"/>
      <c r="D43" s="30"/>
      <c r="E43" s="187"/>
      <c r="F43" s="188"/>
      <c r="G43" s="104"/>
      <c r="H43" s="40">
        <f>+(G43+E43)*D43</f>
        <v>0</v>
      </c>
      <c r="I43" s="8"/>
      <c r="J43" s="109"/>
      <c r="K43" s="1"/>
      <c r="L43" s="1"/>
      <c r="M43" s="1"/>
      <c r="N43" s="1"/>
      <c r="O43" s="1"/>
      <c r="P43" s="1"/>
      <c r="Q43" s="1"/>
      <c r="R43" s="1"/>
      <c r="S43" s="1"/>
      <c r="T43" s="1"/>
      <c r="U43" s="1"/>
      <c r="V43" s="1"/>
      <c r="W43" s="1"/>
      <c r="Y43" s="19"/>
      <c r="Z43" s="19"/>
      <c r="AA43" s="20"/>
    </row>
    <row r="44" spans="2:29" ht="15" x14ac:dyDescent="0.2">
      <c r="B44" s="137">
        <v>34</v>
      </c>
      <c r="C44" s="77"/>
      <c r="D44" s="30"/>
      <c r="E44" s="187"/>
      <c r="F44" s="188"/>
      <c r="G44" s="104"/>
      <c r="H44" s="40">
        <f>+(G44+E44)*D44</f>
        <v>0</v>
      </c>
      <c r="I44" s="8"/>
      <c r="J44" s="109"/>
      <c r="K44" s="1"/>
      <c r="L44" s="1"/>
      <c r="M44" s="1"/>
      <c r="N44" s="1"/>
      <c r="O44" s="1"/>
      <c r="P44" s="1"/>
      <c r="Q44" s="1"/>
      <c r="R44" s="1"/>
      <c r="S44" s="1"/>
      <c r="T44" s="1"/>
      <c r="U44" s="1"/>
      <c r="V44" s="1"/>
      <c r="W44" s="1"/>
      <c r="Y44" s="19"/>
      <c r="Z44" s="19"/>
      <c r="AA44" s="20"/>
    </row>
    <row r="45" spans="2:29" ht="15" x14ac:dyDescent="0.2">
      <c r="B45" s="137">
        <v>35</v>
      </c>
      <c r="C45" s="206" t="s">
        <v>77</v>
      </c>
      <c r="D45" s="207"/>
      <c r="E45" s="46"/>
      <c r="F45" s="46"/>
      <c r="G45" s="47"/>
      <c r="H45" s="48">
        <f>+H44+H43+H42+H41+H40</f>
        <v>0</v>
      </c>
      <c r="I45" s="8"/>
      <c r="J45" s="109"/>
      <c r="K45" s="1"/>
      <c r="L45" s="1"/>
      <c r="M45" s="1"/>
      <c r="N45" s="1"/>
      <c r="O45" s="1"/>
      <c r="P45" s="1"/>
      <c r="Q45" s="1"/>
      <c r="R45" s="1"/>
      <c r="S45" s="1"/>
      <c r="T45" s="1"/>
      <c r="U45" s="1"/>
      <c r="V45" s="1"/>
      <c r="W45" s="1"/>
      <c r="Y45" s="19"/>
      <c r="Z45" s="19"/>
      <c r="AA45" s="20"/>
    </row>
    <row r="46" spans="2:29" ht="15" x14ac:dyDescent="0.2">
      <c r="B46" s="137">
        <v>36</v>
      </c>
      <c r="C46" s="204" t="s">
        <v>93</v>
      </c>
      <c r="D46" s="205"/>
      <c r="E46" s="205"/>
      <c r="F46" s="205"/>
      <c r="G46" s="49"/>
      <c r="H46" s="50">
        <f>+H45+H37</f>
        <v>0</v>
      </c>
      <c r="I46" s="8"/>
      <c r="J46" s="109"/>
      <c r="K46" s="39"/>
      <c r="L46" s="39"/>
      <c r="M46" s="39"/>
      <c r="N46" s="39"/>
      <c r="O46" s="39"/>
      <c r="P46" s="39"/>
      <c r="Q46" s="39"/>
      <c r="R46" s="1"/>
      <c r="S46" s="1"/>
      <c r="T46" s="1"/>
      <c r="U46" s="1"/>
      <c r="V46" s="1"/>
      <c r="W46" s="1"/>
      <c r="Y46" s="19"/>
      <c r="Z46" s="19"/>
      <c r="AA46" s="20"/>
    </row>
    <row r="47" spans="2:29" ht="15" x14ac:dyDescent="0.2">
      <c r="B47" s="137">
        <v>37</v>
      </c>
      <c r="C47" s="204" t="s">
        <v>169</v>
      </c>
      <c r="D47" s="205"/>
      <c r="E47" s="207"/>
      <c r="F47" s="207"/>
      <c r="G47" s="208"/>
      <c r="H47" s="51" t="e">
        <f>+H45/H46</f>
        <v>#DIV/0!</v>
      </c>
      <c r="I47" s="8"/>
      <c r="J47" s="109"/>
      <c r="K47" s="39"/>
      <c r="L47" s="39"/>
      <c r="M47" s="39"/>
      <c r="N47" s="39"/>
      <c r="O47" s="39"/>
      <c r="P47" s="39"/>
      <c r="Q47" s="39"/>
      <c r="R47" s="1"/>
      <c r="S47" s="1"/>
      <c r="T47" s="1"/>
      <c r="U47" s="1"/>
      <c r="V47" s="1"/>
      <c r="W47" s="1"/>
      <c r="Y47" s="19"/>
      <c r="Z47" s="19"/>
      <c r="AA47" s="20"/>
    </row>
    <row r="48" spans="2:29" ht="7.5" customHeight="1" x14ac:dyDescent="0.2">
      <c r="B48" s="137"/>
      <c r="C48" s="209"/>
      <c r="D48" s="195"/>
      <c r="E48" s="210"/>
      <c r="F48" s="78"/>
      <c r="G48" s="106"/>
      <c r="H48" s="106"/>
      <c r="I48" s="8"/>
      <c r="J48" s="109"/>
      <c r="K48" s="1"/>
      <c r="L48" s="1"/>
      <c r="M48" s="1"/>
      <c r="N48" s="1"/>
      <c r="O48" s="1"/>
      <c r="P48" s="1"/>
      <c r="Q48" s="1"/>
      <c r="R48" s="1"/>
      <c r="S48" s="1"/>
      <c r="T48" s="1"/>
      <c r="U48" s="1"/>
      <c r="V48" s="1"/>
      <c r="W48" s="1"/>
    </row>
    <row r="49" spans="2:23" ht="18" customHeight="1" x14ac:dyDescent="0.2">
      <c r="B49" s="137">
        <v>38</v>
      </c>
      <c r="C49" s="194" t="s">
        <v>139</v>
      </c>
      <c r="D49" s="195"/>
      <c r="E49" s="195"/>
      <c r="F49" s="52"/>
      <c r="G49" s="49"/>
      <c r="H49" s="53">
        <f>+G29*590/1000</f>
        <v>0</v>
      </c>
      <c r="I49" s="8"/>
      <c r="J49" s="109"/>
      <c r="K49" s="1"/>
      <c r="L49" s="1"/>
      <c r="M49" s="1"/>
      <c r="N49" s="1"/>
      <c r="O49" s="1"/>
      <c r="P49" s="1"/>
      <c r="Q49" s="1"/>
      <c r="R49" s="1"/>
      <c r="S49" s="1"/>
      <c r="T49" s="1"/>
      <c r="U49" s="1"/>
      <c r="V49" s="1"/>
      <c r="W49" s="1"/>
    </row>
    <row r="50" spans="2:23" ht="18" customHeight="1" x14ac:dyDescent="0.2">
      <c r="B50" s="137">
        <v>39</v>
      </c>
      <c r="C50" s="194" t="s">
        <v>16</v>
      </c>
      <c r="D50" s="195"/>
      <c r="E50" s="195"/>
      <c r="F50" s="52"/>
      <c r="G50" s="49"/>
      <c r="H50" s="54">
        <v>20</v>
      </c>
      <c r="I50" s="8"/>
      <c r="J50" s="109"/>
      <c r="K50" s="1"/>
      <c r="L50" s="1"/>
      <c r="M50" s="1"/>
      <c r="N50" s="1"/>
      <c r="O50" s="1"/>
      <c r="P50" s="1"/>
      <c r="Q50" s="1"/>
      <c r="R50" s="1"/>
      <c r="S50" s="1"/>
      <c r="T50" s="1"/>
      <c r="U50" s="1"/>
      <c r="V50" s="1"/>
      <c r="W50" s="1"/>
    </row>
    <row r="51" spans="2:23" ht="18" customHeight="1" x14ac:dyDescent="0.2">
      <c r="B51" s="137">
        <v>40</v>
      </c>
      <c r="C51" s="194" t="s">
        <v>140</v>
      </c>
      <c r="D51" s="195"/>
      <c r="E51" s="195"/>
      <c r="F51" s="52"/>
      <c r="G51" s="49"/>
      <c r="H51" s="84">
        <f>+H49*H50/1000</f>
        <v>0</v>
      </c>
      <c r="I51" s="8"/>
      <c r="J51" s="109"/>
      <c r="K51" s="1"/>
      <c r="L51" s="1"/>
      <c r="M51" s="1"/>
      <c r="N51" s="1"/>
      <c r="O51" s="1"/>
      <c r="P51" s="1"/>
      <c r="Q51" s="1"/>
      <c r="R51" s="1"/>
      <c r="S51" s="1"/>
      <c r="T51" s="1"/>
      <c r="U51" s="1"/>
      <c r="V51" s="1"/>
      <c r="W51" s="1"/>
    </row>
    <row r="52" spans="2:23" ht="18" customHeight="1" x14ac:dyDescent="0.2">
      <c r="B52" s="137">
        <v>41</v>
      </c>
      <c r="C52" s="194" t="s">
        <v>54</v>
      </c>
      <c r="D52" s="195"/>
      <c r="E52" s="195"/>
      <c r="F52" s="52"/>
      <c r="G52" s="49"/>
      <c r="H52" s="85" t="e">
        <f>+(H46*förderquote)/H51</f>
        <v>#DIV/0!</v>
      </c>
      <c r="I52" s="8"/>
      <c r="J52" s="109"/>
      <c r="K52" s="1"/>
      <c r="L52" s="1"/>
      <c r="M52" s="1"/>
      <c r="N52" s="1"/>
      <c r="O52" s="1"/>
      <c r="P52" s="1"/>
      <c r="Q52" s="1"/>
      <c r="R52" s="1"/>
      <c r="S52" s="1"/>
      <c r="T52" s="1"/>
      <c r="U52" s="1"/>
      <c r="V52" s="1"/>
      <c r="W52" s="1"/>
    </row>
    <row r="53" spans="2:23" ht="18" customHeight="1" x14ac:dyDescent="0.2">
      <c r="B53" s="137">
        <v>42</v>
      </c>
      <c r="C53" s="194" t="s">
        <v>78</v>
      </c>
      <c r="D53" s="195"/>
      <c r="E53" s="195"/>
      <c r="F53" s="52"/>
      <c r="G53" s="49"/>
      <c r="H53" s="86" t="e">
        <f>+H46/(G29*0.23)</f>
        <v>#DIV/0!</v>
      </c>
      <c r="I53" s="8"/>
      <c r="J53" s="109"/>
      <c r="K53" s="1"/>
      <c r="L53" s="1"/>
      <c r="M53" s="1"/>
      <c r="N53" s="1"/>
      <c r="O53" s="1"/>
      <c r="P53" s="1"/>
      <c r="Q53" s="1"/>
      <c r="R53" s="1"/>
      <c r="S53" s="1"/>
      <c r="T53" s="1"/>
      <c r="U53" s="1"/>
      <c r="V53" s="1"/>
      <c r="W53" s="1"/>
    </row>
    <row r="54" spans="2:23" ht="36" customHeight="1" x14ac:dyDescent="0.2">
      <c r="B54" s="137">
        <v>43</v>
      </c>
      <c r="C54" s="196" t="s">
        <v>13</v>
      </c>
      <c r="D54" s="186"/>
      <c r="E54" s="186"/>
      <c r="F54" s="8"/>
      <c r="G54" s="191"/>
      <c r="H54" s="192"/>
      <c r="I54" s="8"/>
      <c r="J54" s="109"/>
      <c r="K54" s="1"/>
      <c r="L54" s="1"/>
      <c r="M54" s="1"/>
      <c r="N54" s="1"/>
      <c r="O54" s="1"/>
      <c r="P54" s="1"/>
      <c r="Q54" s="1"/>
      <c r="R54" s="1"/>
      <c r="S54" s="1"/>
      <c r="T54" s="1"/>
      <c r="U54" s="1"/>
      <c r="V54" s="1"/>
      <c r="W54" s="1"/>
    </row>
    <row r="55" spans="2:23" ht="9" customHeight="1" x14ac:dyDescent="0.2">
      <c r="B55" s="137"/>
      <c r="C55" s="17"/>
      <c r="D55" s="17"/>
      <c r="E55" s="105"/>
      <c r="F55" s="8"/>
      <c r="G55" s="8"/>
      <c r="H55" s="8"/>
      <c r="I55" s="8"/>
      <c r="J55" s="109"/>
      <c r="K55" s="1"/>
      <c r="L55" s="1"/>
      <c r="M55" s="1"/>
      <c r="N55" s="1"/>
      <c r="O55" s="1"/>
      <c r="P55" s="1"/>
      <c r="Q55" s="1"/>
      <c r="R55" s="1"/>
      <c r="S55" s="1"/>
      <c r="T55" s="1"/>
      <c r="U55" s="1"/>
      <c r="V55" s="1"/>
      <c r="W55" s="1"/>
    </row>
    <row r="56" spans="2:23" ht="12.75" customHeight="1" x14ac:dyDescent="0.2">
      <c r="B56" s="137" t="s">
        <v>17</v>
      </c>
      <c r="C56" s="193" t="s">
        <v>113</v>
      </c>
      <c r="D56" s="190"/>
      <c r="E56" s="190"/>
      <c r="F56" s="190"/>
      <c r="G56" s="190"/>
      <c r="H56" s="190"/>
      <c r="I56" s="17"/>
      <c r="J56" s="110"/>
    </row>
    <row r="57" spans="2:23" x14ac:dyDescent="0.2">
      <c r="B57" s="137" t="s">
        <v>18</v>
      </c>
      <c r="C57" s="189" t="s">
        <v>51</v>
      </c>
      <c r="D57" s="190"/>
      <c r="E57" s="190"/>
      <c r="F57" s="190"/>
      <c r="G57" s="190"/>
      <c r="H57" s="190"/>
      <c r="I57" s="17"/>
      <c r="J57" s="110"/>
    </row>
    <row r="58" spans="2:23" x14ac:dyDescent="0.2">
      <c r="B58" s="137" t="s">
        <v>27</v>
      </c>
      <c r="C58" s="201" t="s">
        <v>52</v>
      </c>
      <c r="D58" s="190"/>
      <c r="E58" s="190"/>
      <c r="F58" s="17"/>
      <c r="G58" s="17"/>
      <c r="H58" s="17"/>
      <c r="I58" s="17"/>
      <c r="J58" s="110"/>
    </row>
    <row r="59" spans="2:23" x14ac:dyDescent="0.2">
      <c r="B59" s="137" t="s">
        <v>53</v>
      </c>
      <c r="C59" s="193" t="s">
        <v>114</v>
      </c>
      <c r="D59" s="190"/>
      <c r="E59" s="190"/>
      <c r="F59" s="190"/>
      <c r="G59" s="190"/>
      <c r="H59" s="190"/>
      <c r="I59" s="17"/>
      <c r="J59" s="110"/>
    </row>
    <row r="60" spans="2:23" ht="12.75" customHeight="1" x14ac:dyDescent="0.2">
      <c r="B60" s="137" t="s">
        <v>57</v>
      </c>
      <c r="C60" s="197" t="s">
        <v>168</v>
      </c>
      <c r="D60" s="190"/>
      <c r="E60" s="190"/>
      <c r="F60" s="103"/>
      <c r="G60" s="103"/>
      <c r="H60" s="184" t="s">
        <v>157</v>
      </c>
      <c r="I60" s="184"/>
      <c r="J60" s="110"/>
    </row>
    <row r="61" spans="2:23" ht="12.75" customHeight="1" x14ac:dyDescent="0.2">
      <c r="B61" s="137"/>
      <c r="C61" s="17"/>
      <c r="D61" s="17"/>
      <c r="E61" s="17"/>
      <c r="F61" s="17"/>
      <c r="G61" s="17"/>
      <c r="H61" s="184"/>
      <c r="I61" s="184"/>
      <c r="J61" s="110"/>
    </row>
    <row r="62" spans="2:23" x14ac:dyDescent="0.2">
      <c r="B62" s="137"/>
      <c r="C62" s="17"/>
      <c r="D62" s="17"/>
      <c r="E62" s="17"/>
      <c r="F62" s="17"/>
      <c r="G62" s="17"/>
      <c r="H62" s="17"/>
      <c r="I62" s="17"/>
      <c r="J62" s="110"/>
    </row>
  </sheetData>
  <sheetProtection password="D9E5" sheet="1" objects="1" scenarios="1" selectLockedCells="1"/>
  <mergeCells count="66">
    <mergeCell ref="C60:E60"/>
    <mergeCell ref="H60:I61"/>
    <mergeCell ref="C53:E53"/>
    <mergeCell ref="C54:E54"/>
    <mergeCell ref="G54:H54"/>
    <mergeCell ref="C57:H57"/>
    <mergeCell ref="C58:E58"/>
    <mergeCell ref="C59:H59"/>
    <mergeCell ref="C37:D37"/>
    <mergeCell ref="C56:H56"/>
    <mergeCell ref="C45:D45"/>
    <mergeCell ref="C46:F46"/>
    <mergeCell ref="C47:G47"/>
    <mergeCell ref="C48:E48"/>
    <mergeCell ref="C49:E49"/>
    <mergeCell ref="C50:E50"/>
    <mergeCell ref="C51:E51"/>
    <mergeCell ref="C52:E52"/>
    <mergeCell ref="E39:F39"/>
    <mergeCell ref="E40:F40"/>
    <mergeCell ref="E41:F41"/>
    <mergeCell ref="E42:F42"/>
    <mergeCell ref="E43:F43"/>
    <mergeCell ref="C38:H38"/>
    <mergeCell ref="H28:I28"/>
    <mergeCell ref="C29:E29"/>
    <mergeCell ref="H29:I29"/>
    <mergeCell ref="C30:H30"/>
    <mergeCell ref="E31:F31"/>
    <mergeCell ref="E44:F44"/>
    <mergeCell ref="E33:F33"/>
    <mergeCell ref="E34:F34"/>
    <mergeCell ref="E35:F35"/>
    <mergeCell ref="E36:F36"/>
    <mergeCell ref="C21:E21"/>
    <mergeCell ref="E32:F32"/>
    <mergeCell ref="C28:E28"/>
    <mergeCell ref="C24:E24"/>
    <mergeCell ref="C25:E25"/>
    <mergeCell ref="C26:E26"/>
    <mergeCell ref="C27:E27"/>
    <mergeCell ref="C23:E23"/>
    <mergeCell ref="C8:E8"/>
    <mergeCell ref="G8:I8"/>
    <mergeCell ref="H9:I9"/>
    <mergeCell ref="C22:E22"/>
    <mergeCell ref="C11:E11"/>
    <mergeCell ref="C12:E12"/>
    <mergeCell ref="C13:E13"/>
    <mergeCell ref="C14:E14"/>
    <mergeCell ref="C15:E15"/>
    <mergeCell ref="C16:E16"/>
    <mergeCell ref="H22:I22"/>
    <mergeCell ref="C10:E10"/>
    <mergeCell ref="C17:E17"/>
    <mergeCell ref="C18:E18"/>
    <mergeCell ref="C19:E19"/>
    <mergeCell ref="C20:E20"/>
    <mergeCell ref="C7:E7"/>
    <mergeCell ref="G7:I7"/>
    <mergeCell ref="C2:I2"/>
    <mergeCell ref="C3:I3"/>
    <mergeCell ref="C5:E5"/>
    <mergeCell ref="G5:I5"/>
    <mergeCell ref="C6:E6"/>
    <mergeCell ref="G6:I6"/>
  </mergeCells>
  <dataValidations count="2">
    <dataValidation type="list" errorStyle="warning" allowBlank="1" showInputMessage="1" showErrorMessage="1" promptTitle="Bitte auswählen" prompt="Bitte geben Sie hier den geplanten Regelungstyp an" sqref="H14:I14">
      <formula1>Steuerungsdropdown</formula1>
    </dataValidation>
    <dataValidation type="list" errorStyle="warning" allowBlank="1" showInputMessage="1" showErrorMessage="1" promptTitle="Bitte auswählen" prompt="Bitte wählen sie hier den vorhandenen Regelungstyp aus" sqref="G14">
      <formula1>Steuerungsdropdown</formula1>
    </dataValidation>
  </dataValidations>
  <hyperlinks>
    <hyperlink ref="C57" location="Hinweise!A1" display="Informationen zu Volllaststunden in Abhängigkeit zum Raum finden Sie im Tabellenblatt Hinweise"/>
  </hyperlinks>
  <pageMargins left="0.39370078740157483" right="0.39370078740157483" top="0.39370078740157483" bottom="0.39370078740157483"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1:AC62"/>
  <sheetViews>
    <sheetView showGridLines="0" view="pageBreakPreview" zoomScaleNormal="100" workbookViewId="0">
      <selection activeCell="G6" sqref="G6:I6"/>
    </sheetView>
  </sheetViews>
  <sheetFormatPr baseColWidth="10" defaultRowHeight="12.75" x14ac:dyDescent="0.2"/>
  <cols>
    <col min="1" max="1" width="2.5703125" customWidth="1"/>
    <col min="2" max="2" width="2.85546875" style="136" customWidth="1"/>
    <col min="3" max="3" width="25.42578125" customWidth="1"/>
    <col min="4" max="4" width="8.42578125" customWidth="1"/>
    <col min="5" max="5" width="23.28515625" customWidth="1"/>
    <col min="6" max="6" width="2.28515625" customWidth="1"/>
    <col min="7" max="8" width="20.7109375" customWidth="1"/>
    <col min="9" max="9" width="20.7109375" style="110" customWidth="1"/>
    <col min="10" max="10" width="1.7109375" customWidth="1"/>
    <col min="11" max="23" width="10.28515625" customWidth="1"/>
    <col min="24" max="24" width="9.140625" style="15" customWidth="1"/>
    <col min="25" max="25" width="11" customWidth="1"/>
    <col min="26" max="26" width="5.7109375" customWidth="1"/>
    <col min="27" max="27" width="6.140625" customWidth="1"/>
  </cols>
  <sheetData>
    <row r="1" spans="2:29" x14ac:dyDescent="0.2">
      <c r="E1" s="5"/>
    </row>
    <row r="2" spans="2:29" ht="23.25" x14ac:dyDescent="0.4">
      <c r="B2" s="137"/>
      <c r="C2" s="226" t="s">
        <v>143</v>
      </c>
      <c r="D2" s="226"/>
      <c r="E2" s="226"/>
      <c r="F2" s="226"/>
      <c r="G2" s="226"/>
      <c r="H2" s="226"/>
      <c r="I2" s="226"/>
      <c r="J2" s="109"/>
      <c r="K2" s="1"/>
      <c r="L2" s="1"/>
      <c r="M2" s="1"/>
      <c r="N2" s="1"/>
      <c r="O2" s="1"/>
      <c r="P2" s="1"/>
      <c r="Q2" s="1"/>
      <c r="R2" s="1"/>
      <c r="S2" s="1"/>
      <c r="T2" s="1"/>
      <c r="U2" s="1"/>
      <c r="V2" s="1"/>
      <c r="W2" s="1"/>
      <c r="X2" s="4"/>
    </row>
    <row r="3" spans="2:29" ht="15" customHeight="1" x14ac:dyDescent="0.2">
      <c r="B3" s="137"/>
      <c r="C3" s="227" t="s">
        <v>60</v>
      </c>
      <c r="D3" s="227"/>
      <c r="E3" s="227"/>
      <c r="F3" s="227"/>
      <c r="G3" s="227"/>
      <c r="H3" s="227"/>
      <c r="I3" s="227"/>
      <c r="J3" s="109"/>
      <c r="K3" s="1"/>
      <c r="L3" s="1"/>
      <c r="M3" s="1"/>
      <c r="N3" s="1"/>
      <c r="O3" s="1"/>
      <c r="P3" s="1"/>
      <c r="Q3" s="1"/>
      <c r="R3" s="1"/>
      <c r="S3" s="1"/>
      <c r="T3" s="1"/>
      <c r="U3" s="1"/>
      <c r="V3" s="1"/>
      <c r="W3" s="1"/>
    </row>
    <row r="4" spans="2:29" ht="6.75" customHeight="1" x14ac:dyDescent="0.2">
      <c r="B4" s="137"/>
      <c r="C4" s="17"/>
      <c r="D4" s="17"/>
      <c r="E4" s="7"/>
      <c r="F4" s="8"/>
      <c r="G4" s="8"/>
      <c r="H4" s="8"/>
      <c r="I4" s="8"/>
      <c r="J4" s="109"/>
      <c r="K4" s="1"/>
      <c r="L4" s="1"/>
      <c r="M4" s="1"/>
      <c r="N4" s="1"/>
      <c r="O4" s="1"/>
      <c r="P4" s="1"/>
      <c r="Q4" s="1"/>
      <c r="R4" s="1"/>
      <c r="S4" s="1"/>
      <c r="T4" s="1"/>
      <c r="U4" s="1"/>
      <c r="V4" s="1"/>
      <c r="W4" s="1"/>
    </row>
    <row r="5" spans="2:29" ht="18" customHeight="1" x14ac:dyDescent="0.2">
      <c r="B5" s="137">
        <v>1</v>
      </c>
      <c r="C5" s="239" t="s">
        <v>6</v>
      </c>
      <c r="D5" s="240"/>
      <c r="E5" s="241"/>
      <c r="F5" s="8"/>
      <c r="G5" s="233">
        <f>+BASISFORMULAR!F5</f>
        <v>0</v>
      </c>
      <c r="H5" s="234"/>
      <c r="I5" s="235"/>
      <c r="J5" s="109"/>
      <c r="K5" s="1"/>
      <c r="L5" s="1"/>
      <c r="M5" s="1"/>
      <c r="N5" s="1"/>
      <c r="O5" s="1"/>
      <c r="P5" s="1"/>
      <c r="Q5" s="1"/>
      <c r="R5" s="1"/>
      <c r="S5" s="1"/>
      <c r="T5" s="1"/>
      <c r="U5" s="1"/>
      <c r="V5" s="1"/>
      <c r="W5" s="1"/>
    </row>
    <row r="6" spans="2:29" ht="18" customHeight="1" x14ac:dyDescent="0.2">
      <c r="B6" s="137">
        <v>2</v>
      </c>
      <c r="C6" s="239" t="s">
        <v>62</v>
      </c>
      <c r="D6" s="240"/>
      <c r="E6" s="241"/>
      <c r="F6" s="8"/>
      <c r="G6" s="230"/>
      <c r="H6" s="231"/>
      <c r="I6" s="232"/>
      <c r="J6" s="109"/>
      <c r="K6" s="1"/>
      <c r="L6" s="1"/>
      <c r="M6" s="1"/>
      <c r="N6" s="1"/>
      <c r="O6" s="1"/>
      <c r="P6" s="1"/>
      <c r="Q6" s="1"/>
      <c r="R6" s="1"/>
      <c r="S6" s="1"/>
      <c r="T6" s="1"/>
      <c r="U6" s="1"/>
      <c r="V6" s="1"/>
      <c r="W6" s="1"/>
    </row>
    <row r="7" spans="2:29" ht="18" customHeight="1" x14ac:dyDescent="0.2">
      <c r="B7" s="137">
        <v>3</v>
      </c>
      <c r="C7" s="236" t="s">
        <v>71</v>
      </c>
      <c r="D7" s="237"/>
      <c r="E7" s="238"/>
      <c r="F7" s="8"/>
      <c r="G7" s="230"/>
      <c r="H7" s="231"/>
      <c r="I7" s="232"/>
      <c r="J7" s="109"/>
      <c r="K7" s="1"/>
      <c r="L7" s="1"/>
      <c r="M7" s="1"/>
      <c r="N7" s="1"/>
      <c r="O7" s="1"/>
      <c r="P7" s="1"/>
      <c r="Q7" s="1"/>
      <c r="R7" s="1"/>
      <c r="S7" s="1"/>
      <c r="T7" s="1"/>
      <c r="U7" s="1"/>
      <c r="V7" s="1"/>
      <c r="W7" s="1"/>
    </row>
    <row r="8" spans="2:29" ht="18" customHeight="1" x14ac:dyDescent="0.2">
      <c r="B8" s="137">
        <v>4</v>
      </c>
      <c r="C8" s="239" t="s">
        <v>72</v>
      </c>
      <c r="D8" s="240"/>
      <c r="E8" s="241"/>
      <c r="F8" s="8"/>
      <c r="G8" s="230"/>
      <c r="H8" s="231"/>
      <c r="I8" s="232"/>
      <c r="J8" s="109"/>
      <c r="K8" s="1"/>
      <c r="L8" s="1"/>
      <c r="M8" s="1"/>
      <c r="N8" s="1"/>
      <c r="O8" s="1"/>
      <c r="P8" s="1"/>
      <c r="Q8" s="1"/>
      <c r="R8" s="1"/>
      <c r="S8" s="1"/>
      <c r="T8" s="1"/>
      <c r="U8" s="1"/>
      <c r="V8" s="1"/>
      <c r="W8" s="1"/>
    </row>
    <row r="9" spans="2:29" ht="14.25" customHeight="1" x14ac:dyDescent="0.25">
      <c r="B9" s="137"/>
      <c r="C9" s="17"/>
      <c r="D9" s="17"/>
      <c r="E9" s="34"/>
      <c r="F9" s="8"/>
      <c r="G9" s="42" t="s">
        <v>7</v>
      </c>
      <c r="H9" s="242" t="s">
        <v>8</v>
      </c>
      <c r="I9" s="243"/>
      <c r="J9" s="109"/>
      <c r="K9" s="1"/>
      <c r="L9" s="1"/>
      <c r="M9" s="1"/>
      <c r="N9" s="1"/>
      <c r="O9" s="1"/>
      <c r="P9" s="1"/>
      <c r="Q9" s="1"/>
      <c r="R9" s="1"/>
      <c r="S9" s="1"/>
      <c r="T9" s="1"/>
      <c r="U9" s="1"/>
      <c r="V9" s="1"/>
      <c r="W9" s="1"/>
    </row>
    <row r="10" spans="2:29" ht="30" x14ac:dyDescent="0.2">
      <c r="B10" s="137">
        <v>5</v>
      </c>
      <c r="C10" s="244" t="s">
        <v>14</v>
      </c>
      <c r="D10" s="245"/>
      <c r="E10" s="246"/>
      <c r="F10" s="8"/>
      <c r="G10" s="74"/>
      <c r="H10" s="107" t="s">
        <v>144</v>
      </c>
      <c r="I10" s="107" t="s">
        <v>145</v>
      </c>
      <c r="J10" s="109"/>
      <c r="K10" s="1"/>
      <c r="L10" s="1"/>
      <c r="M10" s="1"/>
      <c r="N10" s="1"/>
      <c r="O10" s="1"/>
      <c r="P10" s="1"/>
      <c r="Q10" s="1"/>
      <c r="R10" s="1"/>
      <c r="S10" s="1"/>
      <c r="T10" s="1"/>
      <c r="U10" s="1"/>
      <c r="V10" s="1"/>
      <c r="W10" s="125"/>
      <c r="X10" s="119"/>
      <c r="Y10" s="118"/>
      <c r="Z10" s="118"/>
      <c r="AA10" s="118"/>
      <c r="AB10" s="118"/>
      <c r="AC10" s="118"/>
    </row>
    <row r="11" spans="2:29" ht="15" customHeight="1" x14ac:dyDescent="0.2">
      <c r="B11" s="137">
        <v>6</v>
      </c>
      <c r="C11" s="244" t="s">
        <v>9</v>
      </c>
      <c r="D11" s="245"/>
      <c r="E11" s="246"/>
      <c r="F11" s="8"/>
      <c r="G11" s="74"/>
      <c r="H11" s="74"/>
      <c r="I11" s="74"/>
      <c r="J11" s="109"/>
      <c r="K11" s="1"/>
      <c r="L11" s="1"/>
      <c r="M11" s="1"/>
      <c r="N11" s="1"/>
      <c r="O11" s="1"/>
      <c r="P11" s="1"/>
      <c r="Q11" s="1"/>
      <c r="R11" s="1"/>
      <c r="S11" s="1"/>
      <c r="T11" s="1"/>
      <c r="U11" s="1"/>
      <c r="V11" s="1"/>
      <c r="W11" s="125"/>
      <c r="X11" s="119"/>
      <c r="Y11" s="118"/>
      <c r="Z11" s="118"/>
      <c r="AA11" s="118"/>
      <c r="AB11" s="118"/>
      <c r="AC11" s="118"/>
    </row>
    <row r="12" spans="2:29" ht="15" customHeight="1" x14ac:dyDescent="0.2">
      <c r="B12" s="137">
        <v>7</v>
      </c>
      <c r="C12" s="244" t="s">
        <v>10</v>
      </c>
      <c r="D12" s="245"/>
      <c r="E12" s="246"/>
      <c r="F12" s="8"/>
      <c r="G12" s="74"/>
      <c r="H12" s="74"/>
      <c r="I12" s="74"/>
      <c r="J12" s="109"/>
      <c r="K12" s="1"/>
      <c r="L12" s="1"/>
      <c r="M12" s="1"/>
      <c r="N12" s="1"/>
      <c r="O12" s="1"/>
      <c r="P12" s="1"/>
      <c r="Q12" s="1"/>
      <c r="R12" s="1"/>
      <c r="S12" s="1"/>
      <c r="T12" s="1"/>
      <c r="U12" s="1"/>
      <c r="V12" s="1"/>
      <c r="W12" s="125"/>
      <c r="X12" s="119"/>
      <c r="Y12" s="113"/>
      <c r="Z12" s="113"/>
      <c r="AA12" s="113"/>
      <c r="AB12" s="118"/>
      <c r="AC12" s="118"/>
    </row>
    <row r="13" spans="2:29" ht="15" customHeight="1" x14ac:dyDescent="0.2">
      <c r="B13" s="137">
        <v>8</v>
      </c>
      <c r="C13" s="244" t="s">
        <v>11</v>
      </c>
      <c r="D13" s="245"/>
      <c r="E13" s="246"/>
      <c r="F13" s="8"/>
      <c r="G13" s="74"/>
      <c r="H13" s="74"/>
      <c r="I13" s="74"/>
      <c r="J13" s="109"/>
      <c r="K13" s="1"/>
      <c r="L13" s="1"/>
      <c r="M13" s="1"/>
      <c r="N13" s="1"/>
      <c r="O13" s="1"/>
      <c r="P13" s="1"/>
      <c r="Q13" s="1"/>
      <c r="R13" s="1"/>
      <c r="S13" s="1"/>
      <c r="T13" s="1"/>
      <c r="U13" s="1"/>
      <c r="V13" s="1"/>
      <c r="W13" s="125"/>
      <c r="X13" s="119"/>
      <c r="Y13" s="113"/>
      <c r="Z13" s="113"/>
      <c r="AA13" s="113"/>
      <c r="AB13" s="118"/>
      <c r="AC13" s="118"/>
    </row>
    <row r="14" spans="2:29" ht="18" customHeight="1" x14ac:dyDescent="0.2">
      <c r="B14" s="137">
        <v>9</v>
      </c>
      <c r="C14" s="244" t="s">
        <v>63</v>
      </c>
      <c r="D14" s="245"/>
      <c r="E14" s="246"/>
      <c r="F14" s="8"/>
      <c r="G14" s="145" t="s">
        <v>141</v>
      </c>
      <c r="H14" s="145" t="s">
        <v>141</v>
      </c>
      <c r="I14" s="145" t="s">
        <v>141</v>
      </c>
      <c r="J14" s="109"/>
      <c r="K14" s="1"/>
      <c r="L14" s="1"/>
      <c r="M14" s="1"/>
      <c r="N14" s="1"/>
      <c r="O14" s="1"/>
      <c r="P14" s="1"/>
      <c r="Q14" s="1"/>
      <c r="R14" s="1"/>
      <c r="S14" s="1"/>
      <c r="T14" s="1"/>
      <c r="U14" s="1"/>
      <c r="V14" s="1"/>
      <c r="W14" s="125"/>
      <c r="X14" s="120"/>
      <c r="Y14" s="114"/>
      <c r="Z14" s="114"/>
      <c r="AA14" s="113"/>
      <c r="AB14" s="118"/>
      <c r="AC14" s="118"/>
    </row>
    <row r="15" spans="2:29" ht="15" customHeight="1" x14ac:dyDescent="0.2">
      <c r="B15" s="137">
        <v>10</v>
      </c>
      <c r="C15" s="247" t="s">
        <v>159</v>
      </c>
      <c r="D15" s="248"/>
      <c r="E15" s="249"/>
      <c r="F15" s="8"/>
      <c r="G15" s="29"/>
      <c r="H15" s="29"/>
      <c r="I15" s="29"/>
      <c r="J15" s="109"/>
      <c r="K15" s="1"/>
      <c r="L15" s="1"/>
      <c r="M15" s="1"/>
      <c r="N15" s="1"/>
      <c r="O15" s="1"/>
      <c r="P15" s="1"/>
      <c r="Q15" s="1"/>
      <c r="R15" s="1"/>
      <c r="S15" s="1"/>
      <c r="T15" s="1"/>
      <c r="U15" s="1"/>
      <c r="V15" s="1"/>
      <c r="W15" s="125"/>
      <c r="X15" s="119"/>
      <c r="Y15" s="114"/>
      <c r="Z15" s="114"/>
      <c r="AA15" s="113"/>
      <c r="AB15" s="118"/>
      <c r="AC15" s="118"/>
    </row>
    <row r="16" spans="2:29" ht="15" customHeight="1" x14ac:dyDescent="0.2">
      <c r="B16" s="137">
        <v>11</v>
      </c>
      <c r="C16" s="244" t="s">
        <v>0</v>
      </c>
      <c r="D16" s="245"/>
      <c r="E16" s="246"/>
      <c r="F16" s="8"/>
      <c r="G16" s="29"/>
      <c r="H16" s="29"/>
      <c r="I16" s="29"/>
      <c r="J16" s="109"/>
      <c r="K16" s="1"/>
      <c r="L16" s="1"/>
      <c r="M16" s="1"/>
      <c r="N16" s="1"/>
      <c r="O16" s="1"/>
      <c r="P16" s="1"/>
      <c r="Q16" s="1"/>
      <c r="R16" s="1"/>
      <c r="S16" s="1"/>
      <c r="T16" s="1"/>
      <c r="U16" s="1"/>
      <c r="V16" s="1"/>
      <c r="W16" s="125"/>
      <c r="X16" s="119"/>
      <c r="Y16" s="114"/>
      <c r="Z16" s="114"/>
      <c r="AA16" s="113"/>
      <c r="AB16" s="118"/>
      <c r="AC16" s="118"/>
    </row>
    <row r="17" spans="2:29" ht="17.25" customHeight="1" x14ac:dyDescent="0.2">
      <c r="B17" s="137"/>
      <c r="C17" s="217" t="s">
        <v>73</v>
      </c>
      <c r="D17" s="217"/>
      <c r="E17" s="217"/>
      <c r="F17" s="8"/>
      <c r="G17" s="108"/>
      <c r="H17" s="108"/>
      <c r="I17" s="108"/>
      <c r="J17" s="109"/>
      <c r="K17" s="1"/>
      <c r="L17" s="1"/>
      <c r="M17" s="1"/>
      <c r="N17" s="1"/>
      <c r="O17" s="1"/>
      <c r="P17" s="1"/>
      <c r="Q17" s="1"/>
      <c r="R17" s="1"/>
      <c r="S17" s="1"/>
      <c r="T17" s="1"/>
      <c r="U17" s="1"/>
      <c r="V17" s="1"/>
      <c r="W17" s="125"/>
      <c r="X17" s="119"/>
      <c r="Y17" s="114"/>
      <c r="Z17" s="114"/>
      <c r="AA17" s="113"/>
      <c r="AB17" s="118"/>
      <c r="AC17" s="118"/>
    </row>
    <row r="18" spans="2:29" ht="15" x14ac:dyDescent="0.2">
      <c r="B18" s="137">
        <v>12</v>
      </c>
      <c r="C18" s="244" t="s">
        <v>1</v>
      </c>
      <c r="D18" s="245"/>
      <c r="E18" s="246"/>
      <c r="F18" s="8"/>
      <c r="G18" s="30"/>
      <c r="H18" s="30"/>
      <c r="I18" s="30"/>
      <c r="J18" s="109"/>
      <c r="K18" s="1"/>
      <c r="L18" s="1"/>
      <c r="M18" s="1"/>
      <c r="N18" s="1"/>
      <c r="O18" s="1"/>
      <c r="P18" s="1"/>
      <c r="Q18" s="1"/>
      <c r="R18" s="1"/>
      <c r="S18" s="1"/>
      <c r="T18" s="1"/>
      <c r="U18" s="1"/>
      <c r="V18" s="1"/>
      <c r="W18" s="125"/>
      <c r="X18" s="119"/>
      <c r="Y18" s="114"/>
      <c r="Z18" s="114"/>
      <c r="AA18" s="113"/>
      <c r="AB18" s="118"/>
      <c r="AC18" s="118"/>
    </row>
    <row r="19" spans="2:29" ht="15" customHeight="1" x14ac:dyDescent="0.2">
      <c r="B19" s="137">
        <v>13</v>
      </c>
      <c r="C19" s="244" t="s">
        <v>115</v>
      </c>
      <c r="D19" s="245"/>
      <c r="E19" s="246"/>
      <c r="F19" s="8"/>
      <c r="G19" s="88"/>
      <c r="H19" s="88"/>
      <c r="I19" s="88"/>
      <c r="J19" s="109"/>
      <c r="K19" s="1"/>
      <c r="L19" s="1"/>
      <c r="M19" s="1"/>
      <c r="N19" s="1"/>
      <c r="O19" s="1"/>
      <c r="P19" s="1"/>
      <c r="Q19" s="1"/>
      <c r="R19" s="1"/>
      <c r="S19" s="1"/>
      <c r="T19" s="1"/>
      <c r="U19" s="1"/>
      <c r="V19" s="1"/>
      <c r="W19" s="125"/>
      <c r="X19" s="119"/>
      <c r="Y19" s="114"/>
      <c r="Z19" s="114"/>
      <c r="AA19" s="113"/>
      <c r="AB19" s="118"/>
      <c r="AC19" s="118"/>
    </row>
    <row r="20" spans="2:29" ht="18" customHeight="1" x14ac:dyDescent="0.2">
      <c r="B20" s="137">
        <v>14</v>
      </c>
      <c r="C20" s="239" t="s">
        <v>28</v>
      </c>
      <c r="D20" s="240"/>
      <c r="E20" s="241"/>
      <c r="F20" s="8"/>
      <c r="G20" s="31">
        <f>+G18*G16+G19</f>
        <v>0</v>
      </c>
      <c r="H20" s="31">
        <f>+H18*H16+H19</f>
        <v>0</v>
      </c>
      <c r="I20" s="31">
        <f>+I18*I16+I19</f>
        <v>0</v>
      </c>
      <c r="J20" s="109"/>
      <c r="K20" s="1"/>
      <c r="L20" s="1"/>
      <c r="M20" s="1"/>
      <c r="N20" s="1"/>
      <c r="O20" s="1"/>
      <c r="P20" s="1"/>
      <c r="Q20" s="1"/>
      <c r="R20" s="1"/>
      <c r="S20" s="1"/>
      <c r="T20" s="1"/>
      <c r="U20" s="1"/>
      <c r="V20" s="1"/>
      <c r="W20" s="125"/>
      <c r="X20" s="119"/>
      <c r="Y20" s="115"/>
      <c r="Z20" s="115"/>
      <c r="AA20" s="116"/>
      <c r="AB20" s="118"/>
      <c r="AC20" s="118"/>
    </row>
    <row r="21" spans="2:29" ht="18" customHeight="1" x14ac:dyDescent="0.2">
      <c r="B21" s="137">
        <v>15</v>
      </c>
      <c r="C21" s="244" t="s">
        <v>2</v>
      </c>
      <c r="D21" s="245"/>
      <c r="E21" s="246"/>
      <c r="F21" s="8"/>
      <c r="G21" s="32">
        <f>G15*G20/1000</f>
        <v>0</v>
      </c>
      <c r="H21" s="32">
        <f>+H15*H20/1000</f>
        <v>0</v>
      </c>
      <c r="I21" s="32">
        <f>+I15*I20/1000</f>
        <v>0</v>
      </c>
      <c r="J21" s="109"/>
      <c r="K21" s="1"/>
      <c r="L21" s="1"/>
      <c r="M21" s="1"/>
      <c r="N21" s="1"/>
      <c r="O21" s="1"/>
      <c r="P21" s="1"/>
      <c r="Q21" s="1"/>
      <c r="R21" s="1"/>
      <c r="S21" s="1"/>
      <c r="T21" s="1"/>
      <c r="U21" s="1"/>
      <c r="V21" s="1"/>
      <c r="W21" s="125"/>
      <c r="X21" s="119"/>
      <c r="Y21" s="117"/>
      <c r="Z21" s="117"/>
      <c r="AA21" s="118"/>
      <c r="AB21" s="118"/>
      <c r="AC21" s="118"/>
    </row>
    <row r="22" spans="2:29" ht="18" customHeight="1" x14ac:dyDescent="0.2">
      <c r="B22" s="137">
        <v>16</v>
      </c>
      <c r="C22" s="244" t="s">
        <v>66</v>
      </c>
      <c r="D22" s="245"/>
      <c r="E22" s="246"/>
      <c r="F22" s="8"/>
      <c r="G22" s="31" t="e">
        <f>+G21/G8*1000</f>
        <v>#DIV/0!</v>
      </c>
      <c r="H22" s="215">
        <f>IF(G8&lt;&gt;0,(H21+I21)/G8*1000,0)</f>
        <v>0</v>
      </c>
      <c r="I22" s="216"/>
      <c r="J22" s="109"/>
      <c r="K22" s="43"/>
      <c r="L22" s="43"/>
      <c r="M22" s="43"/>
      <c r="N22" s="43"/>
      <c r="O22" s="43"/>
      <c r="P22" s="43"/>
      <c r="Q22" s="43"/>
      <c r="R22" s="1"/>
      <c r="S22" s="1"/>
      <c r="T22" s="1"/>
      <c r="U22" s="1"/>
      <c r="V22" s="1"/>
      <c r="W22" s="125"/>
      <c r="X22" s="119"/>
      <c r="Y22" s="117"/>
      <c r="Z22" s="117"/>
      <c r="AA22" s="118"/>
      <c r="AB22" s="118"/>
      <c r="AC22" s="118"/>
    </row>
    <row r="23" spans="2:29" ht="15" customHeight="1" x14ac:dyDescent="0.2">
      <c r="B23" s="137">
        <v>17</v>
      </c>
      <c r="C23" s="244" t="s">
        <v>67</v>
      </c>
      <c r="D23" s="245"/>
      <c r="E23" s="246"/>
      <c r="F23" s="8"/>
      <c r="G23" s="30"/>
      <c r="H23" s="55"/>
      <c r="I23" s="55"/>
      <c r="J23" s="109"/>
      <c r="K23" s="1"/>
      <c r="L23" s="1"/>
      <c r="M23" s="1"/>
      <c r="N23" s="1"/>
      <c r="O23" s="1"/>
      <c r="P23" s="1"/>
      <c r="Q23" s="1"/>
      <c r="R23" s="1"/>
      <c r="S23" s="1"/>
      <c r="T23" s="1"/>
      <c r="U23" s="1"/>
      <c r="V23" s="1"/>
      <c r="W23" s="125"/>
      <c r="X23" s="119"/>
      <c r="Y23" s="117"/>
      <c r="Z23" s="117"/>
      <c r="AA23" s="118"/>
      <c r="AB23" s="118"/>
      <c r="AC23" s="118"/>
    </row>
    <row r="24" spans="2:29" ht="15" customHeight="1" x14ac:dyDescent="0.2">
      <c r="B24" s="137">
        <v>18</v>
      </c>
      <c r="C24" s="239" t="s">
        <v>68</v>
      </c>
      <c r="D24" s="240"/>
      <c r="E24" s="241"/>
      <c r="F24" s="8"/>
      <c r="G24" s="55"/>
      <c r="H24" s="30"/>
      <c r="I24" s="30"/>
      <c r="J24" s="109"/>
      <c r="R24" s="1"/>
      <c r="S24" s="1"/>
      <c r="T24" s="1"/>
      <c r="U24" s="1"/>
      <c r="V24" s="1"/>
      <c r="W24" s="125"/>
      <c r="X24" s="119"/>
      <c r="Y24" s="124"/>
      <c r="Z24" s="117"/>
      <c r="AA24" s="118"/>
      <c r="AB24" s="118"/>
      <c r="AC24" s="118"/>
    </row>
    <row r="25" spans="2:29" ht="15" customHeight="1" x14ac:dyDescent="0.2">
      <c r="B25" s="137">
        <v>19</v>
      </c>
      <c r="C25" s="239" t="s">
        <v>69</v>
      </c>
      <c r="D25" s="240"/>
      <c r="E25" s="241"/>
      <c r="F25" s="8"/>
      <c r="G25" s="55"/>
      <c r="H25" s="30"/>
      <c r="I25" s="30"/>
      <c r="J25" s="109"/>
      <c r="R25" s="1"/>
      <c r="S25" s="1"/>
      <c r="T25" s="1"/>
      <c r="U25" s="1"/>
      <c r="V25" s="1"/>
      <c r="W25" s="125"/>
      <c r="X25" s="119"/>
      <c r="Y25" s="124"/>
      <c r="Z25" s="117"/>
      <c r="AA25" s="118"/>
      <c r="AB25" s="118"/>
      <c r="AC25" s="118"/>
    </row>
    <row r="26" spans="2:29" ht="15" customHeight="1" x14ac:dyDescent="0.2">
      <c r="B26" s="137">
        <v>20</v>
      </c>
      <c r="C26" s="239" t="s">
        <v>29</v>
      </c>
      <c r="D26" s="240"/>
      <c r="E26" s="241"/>
      <c r="F26" s="8"/>
      <c r="G26" s="55"/>
      <c r="H26" s="30"/>
      <c r="I26" s="30"/>
      <c r="J26" s="109"/>
      <c r="R26" s="1"/>
      <c r="S26" s="1"/>
      <c r="T26" s="1"/>
      <c r="U26" s="1"/>
      <c r="V26" s="1"/>
      <c r="W26" s="125"/>
      <c r="X26" s="119"/>
      <c r="Y26" s="124"/>
      <c r="Z26" s="117"/>
      <c r="AA26" s="118"/>
      <c r="AB26" s="118"/>
      <c r="AC26" s="118"/>
    </row>
    <row r="27" spans="2:29" ht="18" customHeight="1" x14ac:dyDescent="0.2">
      <c r="B27" s="137">
        <v>21</v>
      </c>
      <c r="C27" s="252" t="s">
        <v>30</v>
      </c>
      <c r="D27" s="253"/>
      <c r="E27" s="254"/>
      <c r="F27" s="52"/>
      <c r="G27" s="55"/>
      <c r="H27" s="56">
        <f>+G23-H24-H25-H26</f>
        <v>0</v>
      </c>
      <c r="I27" s="56">
        <f>+G23-I24-I25-I26</f>
        <v>0</v>
      </c>
      <c r="J27" s="109"/>
      <c r="K27" s="1"/>
      <c r="L27" s="1"/>
      <c r="M27" s="1"/>
      <c r="N27" s="1"/>
      <c r="O27" s="1"/>
      <c r="P27" s="1"/>
      <c r="Q27" s="1"/>
      <c r="R27" s="1"/>
      <c r="S27" s="1"/>
      <c r="T27" s="1"/>
      <c r="U27" s="1"/>
      <c r="V27" s="1"/>
      <c r="W27" s="125"/>
      <c r="X27" s="119"/>
      <c r="Y27" s="117"/>
      <c r="Z27" s="117"/>
      <c r="AA27" s="118"/>
      <c r="AB27" s="118"/>
      <c r="AC27" s="118"/>
    </row>
    <row r="28" spans="2:29" ht="18" customHeight="1" x14ac:dyDescent="0.2">
      <c r="B28" s="137">
        <v>22</v>
      </c>
      <c r="C28" s="252" t="s">
        <v>12</v>
      </c>
      <c r="D28" s="253"/>
      <c r="E28" s="254"/>
      <c r="F28" s="52"/>
      <c r="G28" s="56">
        <f>+G21*G23</f>
        <v>0</v>
      </c>
      <c r="H28" s="223">
        <f>+(H21*H27)+(I21*I27)</f>
        <v>0</v>
      </c>
      <c r="I28" s="224"/>
      <c r="J28" s="109"/>
      <c r="K28" s="1"/>
      <c r="L28" s="1"/>
      <c r="M28" s="1"/>
      <c r="N28" s="1"/>
      <c r="O28" s="1"/>
      <c r="P28" s="1"/>
      <c r="Q28" s="1"/>
      <c r="R28" s="1"/>
      <c r="S28" s="1"/>
      <c r="T28" s="1"/>
      <c r="U28" s="1"/>
      <c r="V28" s="1"/>
      <c r="W28" s="125"/>
      <c r="X28" s="119"/>
      <c r="Y28" s="117"/>
      <c r="Z28" s="117"/>
      <c r="AA28" s="118"/>
      <c r="AB28" s="118"/>
      <c r="AC28" s="118"/>
    </row>
    <row r="29" spans="2:29" ht="18" customHeight="1" x14ac:dyDescent="0.2">
      <c r="B29" s="137">
        <v>23</v>
      </c>
      <c r="C29" s="252" t="s">
        <v>70</v>
      </c>
      <c r="D29" s="253"/>
      <c r="E29" s="254"/>
      <c r="F29" s="52"/>
      <c r="G29" s="57">
        <f>IF(G23="",0,+G28-H28)</f>
        <v>0</v>
      </c>
      <c r="H29" s="221">
        <f>IF(G28&lt;&gt;0,+G29/G28,0)</f>
        <v>0</v>
      </c>
      <c r="I29" s="222"/>
      <c r="J29" s="109"/>
      <c r="K29" s="1"/>
      <c r="L29" s="1"/>
      <c r="M29" s="1"/>
      <c r="N29" s="1"/>
      <c r="O29" s="1"/>
      <c r="P29" s="1"/>
      <c r="Q29" s="1"/>
      <c r="R29" s="1"/>
      <c r="S29" s="1"/>
      <c r="T29" s="1"/>
      <c r="U29" s="1"/>
      <c r="V29" s="1"/>
      <c r="W29" s="1"/>
      <c r="Y29" s="19"/>
      <c r="Z29" s="19"/>
      <c r="AA29" s="20"/>
    </row>
    <row r="30" spans="2:29" ht="17.25" customHeight="1" x14ac:dyDescent="0.2">
      <c r="B30" s="137"/>
      <c r="C30" s="212" t="s">
        <v>160</v>
      </c>
      <c r="D30" s="212"/>
      <c r="E30" s="212"/>
      <c r="F30" s="212"/>
      <c r="G30" s="212"/>
      <c r="H30" s="212"/>
      <c r="I30" s="8"/>
      <c r="J30" s="109"/>
      <c r="K30" s="1"/>
      <c r="L30" s="1"/>
      <c r="M30" s="1"/>
      <c r="N30" s="1"/>
      <c r="O30" s="1"/>
      <c r="P30" s="1"/>
      <c r="Q30" s="1"/>
      <c r="R30" s="1"/>
      <c r="S30" s="1"/>
      <c r="T30" s="1"/>
      <c r="U30" s="1"/>
      <c r="V30" s="1"/>
      <c r="W30" s="1"/>
      <c r="Y30" s="19"/>
      <c r="Z30" s="19"/>
      <c r="AA30" s="20"/>
    </row>
    <row r="31" spans="2:29" ht="36.75" customHeight="1" x14ac:dyDescent="0.2">
      <c r="B31" s="137"/>
      <c r="C31" s="35" t="s">
        <v>74</v>
      </c>
      <c r="D31" s="35" t="s">
        <v>75</v>
      </c>
      <c r="E31" s="257" t="s">
        <v>92</v>
      </c>
      <c r="F31" s="258"/>
      <c r="G31" s="35" t="s">
        <v>94</v>
      </c>
      <c r="H31" s="35" t="s">
        <v>76</v>
      </c>
      <c r="I31" s="8"/>
      <c r="J31" s="109"/>
      <c r="K31" s="1"/>
      <c r="L31" s="1"/>
      <c r="M31" s="1"/>
      <c r="N31" s="1"/>
      <c r="O31" s="1"/>
      <c r="P31" s="1"/>
      <c r="Q31" s="1"/>
      <c r="R31" s="1"/>
      <c r="S31" s="1"/>
      <c r="T31" s="1"/>
      <c r="U31" s="1"/>
      <c r="V31" s="1"/>
      <c r="W31" s="1"/>
      <c r="Y31" s="19"/>
      <c r="Z31" s="19"/>
      <c r="AA31" s="20"/>
    </row>
    <row r="32" spans="2:29" ht="15" x14ac:dyDescent="0.2">
      <c r="B32" s="137">
        <v>24</v>
      </c>
      <c r="C32" s="76"/>
      <c r="D32" s="30"/>
      <c r="E32" s="250"/>
      <c r="F32" s="251"/>
      <c r="G32" s="104"/>
      <c r="H32" s="40">
        <f>+(G32+E32)*D32</f>
        <v>0</v>
      </c>
      <c r="I32" s="8"/>
      <c r="J32" s="109"/>
      <c r="K32" s="1"/>
      <c r="L32" s="1"/>
      <c r="M32" s="1"/>
      <c r="N32" s="1"/>
      <c r="O32" s="1"/>
      <c r="P32" s="1"/>
      <c r="Q32" s="1"/>
      <c r="R32" s="1"/>
      <c r="S32" s="1"/>
      <c r="T32" s="1"/>
      <c r="U32" s="1"/>
      <c r="V32" s="1"/>
      <c r="W32" s="1"/>
      <c r="Y32" s="19"/>
      <c r="Z32" s="19"/>
      <c r="AA32" s="20"/>
    </row>
    <row r="33" spans="2:27" ht="15" x14ac:dyDescent="0.2">
      <c r="B33" s="137">
        <v>25</v>
      </c>
      <c r="C33" s="76"/>
      <c r="D33" s="30"/>
      <c r="E33" s="255"/>
      <c r="F33" s="256"/>
      <c r="G33" s="104"/>
      <c r="H33" s="40">
        <f>+(G33+E33)*D33</f>
        <v>0</v>
      </c>
      <c r="I33" s="8"/>
      <c r="J33" s="109"/>
      <c r="K33" s="1"/>
      <c r="L33" s="1"/>
      <c r="M33" s="1"/>
      <c r="N33" s="1"/>
      <c r="O33" s="1"/>
      <c r="P33" s="1"/>
      <c r="Q33" s="1"/>
      <c r="R33" s="1"/>
      <c r="S33" s="1"/>
      <c r="T33" s="1"/>
      <c r="U33" s="1"/>
      <c r="V33" s="1"/>
      <c r="W33" s="1"/>
      <c r="Y33" s="19"/>
      <c r="Z33" s="19"/>
      <c r="AA33" s="20"/>
    </row>
    <row r="34" spans="2:27" ht="15" x14ac:dyDescent="0.2">
      <c r="B34" s="137">
        <v>26</v>
      </c>
      <c r="C34" s="77"/>
      <c r="D34" s="30"/>
      <c r="E34" s="250"/>
      <c r="F34" s="251"/>
      <c r="G34" s="104"/>
      <c r="H34" s="40">
        <f>+(G34+E34)*D34</f>
        <v>0</v>
      </c>
      <c r="I34" s="8"/>
      <c r="J34" s="109"/>
      <c r="K34" s="1"/>
      <c r="L34" s="1"/>
      <c r="M34" s="1"/>
      <c r="N34" s="1"/>
      <c r="O34" s="1"/>
      <c r="P34" s="1"/>
      <c r="Q34" s="1"/>
      <c r="R34" s="1"/>
      <c r="S34" s="1"/>
      <c r="T34" s="1"/>
      <c r="U34" s="1"/>
      <c r="V34" s="1"/>
      <c r="W34" s="1"/>
      <c r="Y34" s="19"/>
      <c r="Z34" s="19"/>
      <c r="AA34" s="20"/>
    </row>
    <row r="35" spans="2:27" ht="15" x14ac:dyDescent="0.2">
      <c r="B35" s="137">
        <v>27</v>
      </c>
      <c r="C35" s="77"/>
      <c r="D35" s="30"/>
      <c r="E35" s="250"/>
      <c r="F35" s="251"/>
      <c r="G35" s="104"/>
      <c r="H35" s="40">
        <f>+(G35+E35)*D35</f>
        <v>0</v>
      </c>
      <c r="I35" s="8"/>
      <c r="J35" s="109"/>
      <c r="K35" s="1"/>
      <c r="L35" s="1"/>
      <c r="M35" s="1"/>
      <c r="N35" s="1"/>
      <c r="O35" s="1"/>
      <c r="P35" s="1"/>
      <c r="Q35" s="1"/>
      <c r="R35" s="1"/>
      <c r="S35" s="1"/>
      <c r="T35" s="1"/>
      <c r="U35" s="1"/>
      <c r="V35" s="1"/>
      <c r="W35" s="1"/>
      <c r="Y35" s="19"/>
      <c r="Z35" s="19"/>
      <c r="AA35" s="20"/>
    </row>
    <row r="36" spans="2:27" ht="15" x14ac:dyDescent="0.2">
      <c r="B36" s="137">
        <v>28</v>
      </c>
      <c r="C36" s="77"/>
      <c r="D36" s="30"/>
      <c r="E36" s="250"/>
      <c r="F36" s="251"/>
      <c r="G36" s="104"/>
      <c r="H36" s="40">
        <f>+(G36+E36)*D36</f>
        <v>0</v>
      </c>
      <c r="I36" s="8"/>
      <c r="J36" s="109"/>
      <c r="K36" s="1"/>
      <c r="L36" s="1"/>
      <c r="M36" s="1"/>
      <c r="N36" s="1"/>
      <c r="O36" s="1"/>
      <c r="P36" s="1"/>
      <c r="Q36" s="1"/>
      <c r="R36" s="1"/>
      <c r="S36" s="1"/>
      <c r="T36" s="1"/>
      <c r="U36" s="1"/>
      <c r="V36" s="1"/>
      <c r="W36" s="1"/>
      <c r="Y36" s="19"/>
      <c r="Z36" s="19"/>
      <c r="AA36" s="20"/>
    </row>
    <row r="37" spans="2:27" ht="15" x14ac:dyDescent="0.2">
      <c r="B37" s="137">
        <v>29</v>
      </c>
      <c r="C37" s="220" t="s">
        <v>77</v>
      </c>
      <c r="D37" s="259"/>
      <c r="E37" s="36"/>
      <c r="F37" s="37"/>
      <c r="G37" s="38"/>
      <c r="H37" s="41">
        <f>+H36+H35+H34+H33+H32</f>
        <v>0</v>
      </c>
      <c r="I37" s="8"/>
      <c r="J37" s="109"/>
      <c r="K37" s="1"/>
      <c r="L37" s="1"/>
      <c r="M37" s="1"/>
      <c r="N37" s="1"/>
      <c r="O37" s="1"/>
      <c r="P37" s="1"/>
      <c r="Q37" s="1"/>
      <c r="R37" s="1"/>
      <c r="S37" s="1"/>
      <c r="T37" s="1"/>
      <c r="U37" s="1"/>
      <c r="V37" s="1"/>
      <c r="W37" s="1"/>
      <c r="Y37" s="19"/>
      <c r="Z37" s="19"/>
      <c r="AA37" s="20"/>
    </row>
    <row r="38" spans="2:27" ht="15" customHeight="1" x14ac:dyDescent="0.2">
      <c r="B38" s="137"/>
      <c r="C38" s="217" t="s">
        <v>161</v>
      </c>
      <c r="D38" s="217"/>
      <c r="E38" s="217"/>
      <c r="F38" s="217"/>
      <c r="G38" s="217"/>
      <c r="H38" s="217"/>
      <c r="I38" s="8"/>
      <c r="J38" s="109"/>
      <c r="K38" s="1"/>
      <c r="L38" s="1"/>
      <c r="M38" s="1"/>
      <c r="N38" s="1"/>
      <c r="O38" s="1"/>
      <c r="P38" s="1"/>
      <c r="Q38" s="1"/>
      <c r="R38" s="1"/>
      <c r="S38" s="1"/>
      <c r="T38" s="1"/>
      <c r="U38" s="1"/>
      <c r="V38" s="1"/>
      <c r="W38" s="1"/>
      <c r="Y38" s="19"/>
      <c r="Z38" s="19"/>
      <c r="AA38" s="20"/>
    </row>
    <row r="39" spans="2:27" ht="37.5" customHeight="1" x14ac:dyDescent="0.2">
      <c r="B39" s="137"/>
      <c r="C39" s="35" t="s">
        <v>74</v>
      </c>
      <c r="D39" s="35" t="s">
        <v>75</v>
      </c>
      <c r="E39" s="257" t="s">
        <v>92</v>
      </c>
      <c r="F39" s="258"/>
      <c r="G39" s="35" t="s">
        <v>94</v>
      </c>
      <c r="H39" s="35" t="s">
        <v>76</v>
      </c>
      <c r="I39" s="8"/>
      <c r="J39" s="109"/>
      <c r="K39" s="1"/>
      <c r="L39" s="1"/>
      <c r="M39" s="1"/>
      <c r="N39" s="1"/>
      <c r="O39" s="1"/>
      <c r="P39" s="1"/>
      <c r="Q39" s="1"/>
      <c r="R39" s="1"/>
      <c r="S39" s="1"/>
      <c r="T39" s="1"/>
      <c r="U39" s="1"/>
      <c r="V39" s="1"/>
      <c r="W39" s="1"/>
      <c r="Y39" s="19"/>
      <c r="Z39" s="19"/>
      <c r="AA39" s="20"/>
    </row>
    <row r="40" spans="2:27" ht="15" x14ac:dyDescent="0.2">
      <c r="B40" s="137">
        <v>30</v>
      </c>
      <c r="C40" s="77"/>
      <c r="D40" s="30"/>
      <c r="E40" s="250"/>
      <c r="F40" s="251"/>
      <c r="G40" s="104"/>
      <c r="H40" s="40">
        <f>+(G40+E40)*D40</f>
        <v>0</v>
      </c>
      <c r="I40" s="8"/>
      <c r="J40" s="109"/>
      <c r="K40" s="1"/>
      <c r="L40" s="1"/>
      <c r="M40" s="1"/>
      <c r="N40" s="1"/>
      <c r="O40" s="1"/>
      <c r="P40" s="1"/>
      <c r="Q40" s="1"/>
      <c r="R40" s="1"/>
      <c r="S40" s="1"/>
      <c r="T40" s="1"/>
      <c r="U40" s="1"/>
      <c r="V40" s="1"/>
      <c r="W40" s="1"/>
      <c r="Y40" s="19"/>
      <c r="Z40" s="19"/>
      <c r="AA40" s="20"/>
    </row>
    <row r="41" spans="2:27" ht="15" x14ac:dyDescent="0.2">
      <c r="B41" s="137">
        <v>31</v>
      </c>
      <c r="C41" s="77"/>
      <c r="D41" s="30"/>
      <c r="E41" s="255"/>
      <c r="F41" s="256"/>
      <c r="G41" s="104"/>
      <c r="H41" s="40">
        <f>+(G41+E41)*D41</f>
        <v>0</v>
      </c>
      <c r="I41" s="8"/>
      <c r="J41" s="109"/>
      <c r="K41" s="1"/>
      <c r="L41" s="1"/>
      <c r="M41" s="1"/>
      <c r="N41" s="1"/>
      <c r="O41" s="1"/>
      <c r="P41" s="1"/>
      <c r="Q41" s="1"/>
      <c r="R41" s="1"/>
      <c r="S41" s="1"/>
      <c r="T41" s="1"/>
      <c r="U41" s="1"/>
      <c r="V41" s="1"/>
      <c r="W41" s="1"/>
      <c r="Y41" s="19"/>
      <c r="Z41" s="19"/>
      <c r="AA41" s="20"/>
    </row>
    <row r="42" spans="2:27" ht="15" x14ac:dyDescent="0.2">
      <c r="B42" s="137">
        <v>32</v>
      </c>
      <c r="C42" s="77"/>
      <c r="D42" s="30"/>
      <c r="E42" s="250"/>
      <c r="F42" s="251"/>
      <c r="G42" s="104"/>
      <c r="H42" s="40">
        <f>+(G42+E42)*D42</f>
        <v>0</v>
      </c>
      <c r="I42" s="8"/>
      <c r="J42" s="109"/>
      <c r="K42" s="1"/>
      <c r="L42" s="1"/>
      <c r="M42" s="1"/>
      <c r="N42" s="1"/>
      <c r="O42" s="1"/>
      <c r="P42" s="1"/>
      <c r="Q42" s="1"/>
      <c r="R42" s="1"/>
      <c r="S42" s="1"/>
      <c r="T42" s="1"/>
      <c r="U42" s="1"/>
      <c r="V42" s="1"/>
      <c r="W42" s="1"/>
      <c r="Y42" s="19"/>
      <c r="Z42" s="19"/>
      <c r="AA42" s="20"/>
    </row>
    <row r="43" spans="2:27" ht="15" x14ac:dyDescent="0.2">
      <c r="B43" s="137">
        <v>33</v>
      </c>
      <c r="C43" s="77"/>
      <c r="D43" s="30"/>
      <c r="E43" s="250"/>
      <c r="F43" s="251"/>
      <c r="G43" s="104"/>
      <c r="H43" s="40">
        <f>+(G43+E43)*D43</f>
        <v>0</v>
      </c>
      <c r="I43" s="8"/>
      <c r="J43" s="109"/>
      <c r="K43" s="1"/>
      <c r="L43" s="1"/>
      <c r="M43" s="1"/>
      <c r="N43" s="1"/>
      <c r="O43" s="1"/>
      <c r="P43" s="1"/>
      <c r="Q43" s="1"/>
      <c r="R43" s="1"/>
      <c r="S43" s="1"/>
      <c r="T43" s="1"/>
      <c r="U43" s="1"/>
      <c r="V43" s="1"/>
      <c r="W43" s="1"/>
      <c r="Y43" s="19"/>
      <c r="Z43" s="19"/>
      <c r="AA43" s="20"/>
    </row>
    <row r="44" spans="2:27" ht="15" x14ac:dyDescent="0.2">
      <c r="B44" s="137">
        <v>34</v>
      </c>
      <c r="C44" s="77"/>
      <c r="D44" s="30"/>
      <c r="E44" s="250"/>
      <c r="F44" s="251"/>
      <c r="G44" s="104"/>
      <c r="H44" s="40">
        <f>+(G44+E44)*D44</f>
        <v>0</v>
      </c>
      <c r="I44" s="8"/>
      <c r="J44" s="109"/>
      <c r="K44" s="1"/>
      <c r="L44" s="1"/>
      <c r="M44" s="1"/>
      <c r="N44" s="1"/>
      <c r="O44" s="1"/>
      <c r="P44" s="1"/>
      <c r="Q44" s="1"/>
      <c r="R44" s="1"/>
      <c r="S44" s="1"/>
      <c r="T44" s="1"/>
      <c r="U44" s="1"/>
      <c r="V44" s="1"/>
      <c r="W44" s="1"/>
      <c r="Y44" s="19"/>
      <c r="Z44" s="19"/>
      <c r="AA44" s="20"/>
    </row>
    <row r="45" spans="2:27" ht="15" x14ac:dyDescent="0.2">
      <c r="B45" s="137">
        <v>35</v>
      </c>
      <c r="C45" s="206" t="s">
        <v>77</v>
      </c>
      <c r="D45" s="260"/>
      <c r="E45" s="46"/>
      <c r="F45" s="46"/>
      <c r="G45" s="47"/>
      <c r="H45" s="48">
        <f>+H44+H43+H42+H41+H40</f>
        <v>0</v>
      </c>
      <c r="I45" s="8"/>
      <c r="J45" s="109"/>
      <c r="K45" s="1"/>
      <c r="L45" s="1"/>
      <c r="M45" s="1"/>
      <c r="N45" s="1"/>
      <c r="O45" s="1"/>
      <c r="P45" s="1"/>
      <c r="Q45" s="1"/>
      <c r="R45" s="1"/>
      <c r="S45" s="1"/>
      <c r="T45" s="1"/>
      <c r="U45" s="1"/>
      <c r="V45" s="1"/>
      <c r="W45" s="1"/>
      <c r="Y45" s="19"/>
      <c r="Z45" s="19"/>
      <c r="AA45" s="20"/>
    </row>
    <row r="46" spans="2:27" ht="15" customHeight="1" x14ac:dyDescent="0.2">
      <c r="B46" s="137">
        <v>36</v>
      </c>
      <c r="C46" s="204" t="s">
        <v>93</v>
      </c>
      <c r="D46" s="261"/>
      <c r="E46" s="261"/>
      <c r="F46" s="262"/>
      <c r="G46" s="49"/>
      <c r="H46" s="50">
        <f>+H45+H37</f>
        <v>0</v>
      </c>
      <c r="I46" s="8"/>
      <c r="J46" s="109"/>
      <c r="K46" s="39"/>
      <c r="L46" s="39"/>
      <c r="M46" s="39"/>
      <c r="N46" s="39"/>
      <c r="O46" s="39"/>
      <c r="P46" s="39"/>
      <c r="Q46" s="39"/>
      <c r="R46" s="1"/>
      <c r="S46" s="1"/>
      <c r="T46" s="1"/>
      <c r="U46" s="1"/>
      <c r="V46" s="1"/>
      <c r="W46" s="1"/>
      <c r="Y46" s="19"/>
      <c r="Z46" s="19"/>
      <c r="AA46" s="20"/>
    </row>
    <row r="47" spans="2:27" ht="15" customHeight="1" x14ac:dyDescent="0.2">
      <c r="B47" s="137">
        <v>37</v>
      </c>
      <c r="C47" s="204" t="s">
        <v>169</v>
      </c>
      <c r="D47" s="261"/>
      <c r="E47" s="261"/>
      <c r="F47" s="261"/>
      <c r="G47" s="262"/>
      <c r="H47" s="51" t="e">
        <f>+H45/H46</f>
        <v>#DIV/0!</v>
      </c>
      <c r="I47" s="8"/>
      <c r="J47" s="109"/>
      <c r="K47" s="39"/>
      <c r="L47" s="39"/>
      <c r="M47" s="39"/>
      <c r="N47" s="39"/>
      <c r="O47" s="39"/>
      <c r="P47" s="39"/>
      <c r="Q47" s="39"/>
      <c r="R47" s="1"/>
      <c r="S47" s="1"/>
      <c r="T47" s="1"/>
      <c r="U47" s="1"/>
      <c r="V47" s="1"/>
      <c r="W47" s="1"/>
      <c r="Y47" s="19"/>
      <c r="Z47" s="19"/>
      <c r="AA47" s="20"/>
    </row>
    <row r="48" spans="2:27" ht="7.5" customHeight="1" x14ac:dyDescent="0.2">
      <c r="B48" s="137"/>
      <c r="C48" s="263"/>
      <c r="D48" s="263"/>
      <c r="E48" s="263"/>
      <c r="F48" s="78"/>
      <c r="G48" s="106"/>
      <c r="H48" s="106"/>
      <c r="I48" s="8"/>
      <c r="J48" s="109"/>
      <c r="K48" s="1"/>
      <c r="L48" s="1"/>
      <c r="M48" s="1"/>
      <c r="N48" s="1"/>
      <c r="O48" s="1"/>
      <c r="P48" s="1"/>
      <c r="Q48" s="1"/>
      <c r="R48" s="1"/>
      <c r="S48" s="1"/>
      <c r="T48" s="1"/>
      <c r="U48" s="1"/>
      <c r="V48" s="1"/>
      <c r="W48" s="1"/>
    </row>
    <row r="49" spans="2:23" ht="18" customHeight="1" x14ac:dyDescent="0.2">
      <c r="B49" s="137">
        <v>38</v>
      </c>
      <c r="C49" s="252" t="s">
        <v>139</v>
      </c>
      <c r="D49" s="253"/>
      <c r="E49" s="254"/>
      <c r="F49" s="52"/>
      <c r="G49" s="49"/>
      <c r="H49" s="53">
        <f>+G29*590/1000</f>
        <v>0</v>
      </c>
      <c r="I49" s="8"/>
      <c r="J49" s="109"/>
      <c r="K49" s="1"/>
      <c r="L49" s="1"/>
      <c r="M49" s="1"/>
      <c r="N49" s="1"/>
      <c r="O49" s="1"/>
      <c r="P49" s="1"/>
      <c r="Q49" s="1"/>
      <c r="R49" s="1"/>
      <c r="S49" s="1"/>
      <c r="T49" s="1"/>
      <c r="U49" s="1"/>
      <c r="V49" s="1"/>
      <c r="W49" s="1"/>
    </row>
    <row r="50" spans="2:23" ht="18" customHeight="1" x14ac:dyDescent="0.2">
      <c r="B50" s="137">
        <v>39</v>
      </c>
      <c r="C50" s="252" t="s">
        <v>16</v>
      </c>
      <c r="D50" s="253"/>
      <c r="E50" s="254"/>
      <c r="F50" s="52"/>
      <c r="G50" s="49"/>
      <c r="H50" s="54">
        <v>20</v>
      </c>
      <c r="I50" s="8"/>
      <c r="J50" s="109"/>
      <c r="K50" s="1"/>
      <c r="L50" s="1"/>
      <c r="M50" s="1"/>
      <c r="N50" s="1"/>
      <c r="O50" s="1"/>
      <c r="P50" s="1"/>
      <c r="Q50" s="1"/>
      <c r="R50" s="1"/>
      <c r="S50" s="1"/>
      <c r="T50" s="1"/>
      <c r="U50" s="1"/>
      <c r="V50" s="1"/>
      <c r="W50" s="1"/>
    </row>
    <row r="51" spans="2:23" ht="18" customHeight="1" x14ac:dyDescent="0.2">
      <c r="B51" s="137">
        <v>40</v>
      </c>
      <c r="C51" s="252" t="s">
        <v>140</v>
      </c>
      <c r="D51" s="253"/>
      <c r="E51" s="254"/>
      <c r="F51" s="52"/>
      <c r="G51" s="49"/>
      <c r="H51" s="84">
        <f>+H49*H50/1000</f>
        <v>0</v>
      </c>
      <c r="I51" s="8"/>
      <c r="J51" s="109"/>
      <c r="K51" s="1"/>
      <c r="L51" s="1"/>
      <c r="M51" s="1"/>
      <c r="N51" s="1"/>
      <c r="O51" s="1"/>
      <c r="P51" s="1"/>
      <c r="Q51" s="1"/>
      <c r="R51" s="1"/>
      <c r="S51" s="1"/>
      <c r="T51" s="1"/>
      <c r="U51" s="1"/>
      <c r="V51" s="1"/>
      <c r="W51" s="1"/>
    </row>
    <row r="52" spans="2:23" ht="18" customHeight="1" x14ac:dyDescent="0.2">
      <c r="B52" s="137">
        <v>41</v>
      </c>
      <c r="C52" s="252" t="s">
        <v>54</v>
      </c>
      <c r="D52" s="253"/>
      <c r="E52" s="254"/>
      <c r="F52" s="52"/>
      <c r="G52" s="49"/>
      <c r="H52" s="85" t="e">
        <f>+(H46*förderquote)/H51</f>
        <v>#DIV/0!</v>
      </c>
      <c r="I52" s="8"/>
      <c r="J52" s="109"/>
      <c r="K52" s="1"/>
      <c r="L52" s="1"/>
      <c r="M52" s="1"/>
      <c r="N52" s="1"/>
      <c r="O52" s="1"/>
      <c r="P52" s="1"/>
      <c r="Q52" s="1"/>
      <c r="R52" s="1"/>
      <c r="S52" s="1"/>
      <c r="T52" s="1"/>
      <c r="U52" s="1"/>
      <c r="V52" s="1"/>
      <c r="W52" s="1"/>
    </row>
    <row r="53" spans="2:23" ht="18" customHeight="1" x14ac:dyDescent="0.2">
      <c r="B53" s="137">
        <v>42</v>
      </c>
      <c r="C53" s="252" t="s">
        <v>78</v>
      </c>
      <c r="D53" s="253"/>
      <c r="E53" s="254"/>
      <c r="F53" s="52"/>
      <c r="G53" s="49"/>
      <c r="H53" s="86" t="e">
        <f>+H46/(G29*0.23)</f>
        <v>#DIV/0!</v>
      </c>
      <c r="I53" s="8"/>
      <c r="J53" s="109"/>
      <c r="K53" s="1"/>
      <c r="L53" s="1"/>
      <c r="M53" s="1"/>
      <c r="N53" s="1"/>
      <c r="O53" s="1"/>
      <c r="P53" s="1"/>
      <c r="Q53" s="1"/>
      <c r="R53" s="1"/>
      <c r="S53" s="1"/>
      <c r="T53" s="1"/>
      <c r="U53" s="1"/>
      <c r="V53" s="1"/>
      <c r="W53" s="1"/>
    </row>
    <row r="54" spans="2:23" ht="36" customHeight="1" x14ac:dyDescent="0.2">
      <c r="B54" s="137">
        <v>43</v>
      </c>
      <c r="C54" s="264" t="s">
        <v>13</v>
      </c>
      <c r="D54" s="265"/>
      <c r="E54" s="266"/>
      <c r="F54" s="8"/>
      <c r="G54" s="191"/>
      <c r="H54" s="192"/>
      <c r="I54" s="8"/>
      <c r="J54" s="109"/>
      <c r="K54" s="1"/>
      <c r="L54" s="1"/>
      <c r="M54" s="1"/>
      <c r="N54" s="1"/>
      <c r="O54" s="1"/>
      <c r="P54" s="1"/>
      <c r="Q54" s="1"/>
      <c r="R54" s="1"/>
      <c r="S54" s="1"/>
      <c r="T54" s="1"/>
      <c r="U54" s="1"/>
      <c r="V54" s="1"/>
      <c r="W54" s="1"/>
    </row>
    <row r="55" spans="2:23" ht="9" customHeight="1" x14ac:dyDescent="0.2">
      <c r="B55" s="137"/>
      <c r="C55" s="17"/>
      <c r="D55" s="17"/>
      <c r="E55" s="105"/>
      <c r="F55" s="8"/>
      <c r="G55" s="8"/>
      <c r="H55" s="8"/>
      <c r="I55" s="8"/>
      <c r="J55" s="109"/>
      <c r="K55" s="1"/>
      <c r="L55" s="1"/>
      <c r="M55" s="1"/>
      <c r="N55" s="1"/>
      <c r="O55" s="1"/>
      <c r="P55" s="1"/>
      <c r="Q55" s="1"/>
      <c r="R55" s="1"/>
      <c r="S55" s="1"/>
      <c r="T55" s="1"/>
      <c r="U55" s="1"/>
      <c r="V55" s="1"/>
      <c r="W55" s="1"/>
    </row>
    <row r="56" spans="2:23" ht="12.75" customHeight="1" x14ac:dyDescent="0.2">
      <c r="B56" s="137" t="s">
        <v>17</v>
      </c>
      <c r="C56" s="193" t="s">
        <v>113</v>
      </c>
      <c r="D56" s="193"/>
      <c r="E56" s="193"/>
      <c r="F56" s="193"/>
      <c r="G56" s="193"/>
      <c r="H56" s="193"/>
      <c r="I56" s="17"/>
      <c r="J56" s="110"/>
    </row>
    <row r="57" spans="2:23" ht="12.75" customHeight="1" x14ac:dyDescent="0.2">
      <c r="B57" s="137" t="s">
        <v>18</v>
      </c>
      <c r="C57" s="189" t="s">
        <v>51</v>
      </c>
      <c r="D57" s="189"/>
      <c r="E57" s="189"/>
      <c r="F57" s="189"/>
      <c r="G57" s="189"/>
      <c r="H57" s="189"/>
      <c r="I57" s="17"/>
      <c r="J57" s="110"/>
    </row>
    <row r="58" spans="2:23" ht="12.75" customHeight="1" x14ac:dyDescent="0.2">
      <c r="B58" s="137" t="s">
        <v>27</v>
      </c>
      <c r="C58" s="201" t="s">
        <v>52</v>
      </c>
      <c r="D58" s="201"/>
      <c r="E58" s="201"/>
      <c r="F58" s="17"/>
      <c r="G58" s="17"/>
      <c r="H58" s="17"/>
      <c r="I58" s="17"/>
      <c r="J58" s="110"/>
    </row>
    <row r="59" spans="2:23" ht="12.75" customHeight="1" x14ac:dyDescent="0.2">
      <c r="B59" s="137" t="s">
        <v>53</v>
      </c>
      <c r="C59" s="193" t="s">
        <v>114</v>
      </c>
      <c r="D59" s="193"/>
      <c r="E59" s="193"/>
      <c r="F59" s="193"/>
      <c r="G59" s="193"/>
      <c r="H59" s="193"/>
      <c r="I59" s="17"/>
      <c r="J59" s="110"/>
    </row>
    <row r="60" spans="2:23" ht="12.75" customHeight="1" x14ac:dyDescent="0.2">
      <c r="B60" s="137" t="s">
        <v>57</v>
      </c>
      <c r="C60" s="197" t="s">
        <v>168</v>
      </c>
      <c r="D60" s="197"/>
      <c r="E60" s="197"/>
      <c r="F60" s="103"/>
      <c r="G60" s="103"/>
      <c r="H60" s="184" t="s">
        <v>124</v>
      </c>
      <c r="I60" s="184"/>
      <c r="J60" s="110"/>
    </row>
    <row r="61" spans="2:23" ht="12.75" customHeight="1" x14ac:dyDescent="0.2">
      <c r="B61" s="137"/>
      <c r="C61" s="17"/>
      <c r="D61" s="17"/>
      <c r="E61" s="17"/>
      <c r="F61" s="17"/>
      <c r="G61" s="17"/>
      <c r="H61" s="184"/>
      <c r="I61" s="184"/>
      <c r="J61" s="110"/>
    </row>
    <row r="62" spans="2:23" x14ac:dyDescent="0.2">
      <c r="B62" s="137"/>
      <c r="C62" s="17"/>
      <c r="D62" s="17"/>
      <c r="E62" s="17"/>
      <c r="F62" s="17"/>
      <c r="G62" s="17"/>
      <c r="H62" s="17"/>
      <c r="I62" s="17"/>
      <c r="J62" s="110"/>
    </row>
  </sheetData>
  <sheetProtection password="D9E5" sheet="1" objects="1" scenarios="1" selectLockedCells="1"/>
  <mergeCells count="66">
    <mergeCell ref="C60:E60"/>
    <mergeCell ref="H60:I61"/>
    <mergeCell ref="C53:E53"/>
    <mergeCell ref="C54:E54"/>
    <mergeCell ref="G54:H54"/>
    <mergeCell ref="C57:H57"/>
    <mergeCell ref="C58:E58"/>
    <mergeCell ref="C59:H59"/>
    <mergeCell ref="C37:D37"/>
    <mergeCell ref="C56:H56"/>
    <mergeCell ref="C45:D45"/>
    <mergeCell ref="C46:F46"/>
    <mergeCell ref="C47:G47"/>
    <mergeCell ref="C48:E48"/>
    <mergeCell ref="C49:E49"/>
    <mergeCell ref="C50:E50"/>
    <mergeCell ref="C51:E51"/>
    <mergeCell ref="C52:E52"/>
    <mergeCell ref="E39:F39"/>
    <mergeCell ref="E40:F40"/>
    <mergeCell ref="E41:F41"/>
    <mergeCell ref="E42:F42"/>
    <mergeCell ref="E43:F43"/>
    <mergeCell ref="C38:H38"/>
    <mergeCell ref="H28:I28"/>
    <mergeCell ref="C29:E29"/>
    <mergeCell ref="H29:I29"/>
    <mergeCell ref="C30:H30"/>
    <mergeCell ref="E31:F31"/>
    <mergeCell ref="E44:F44"/>
    <mergeCell ref="E33:F33"/>
    <mergeCell ref="E34:F34"/>
    <mergeCell ref="E35:F35"/>
    <mergeCell ref="E36:F36"/>
    <mergeCell ref="C21:E21"/>
    <mergeCell ref="E32:F32"/>
    <mergeCell ref="C28:E28"/>
    <mergeCell ref="C24:E24"/>
    <mergeCell ref="C25:E25"/>
    <mergeCell ref="C26:E26"/>
    <mergeCell ref="C27:E27"/>
    <mergeCell ref="C23:E23"/>
    <mergeCell ref="C8:E8"/>
    <mergeCell ref="G8:I8"/>
    <mergeCell ref="H9:I9"/>
    <mergeCell ref="C22:E22"/>
    <mergeCell ref="C11:E11"/>
    <mergeCell ref="C12:E12"/>
    <mergeCell ref="C13:E13"/>
    <mergeCell ref="C14:E14"/>
    <mergeCell ref="C15:E15"/>
    <mergeCell ref="C16:E16"/>
    <mergeCell ref="H22:I22"/>
    <mergeCell ref="C10:E10"/>
    <mergeCell ref="C17:E17"/>
    <mergeCell ref="C18:E18"/>
    <mergeCell ref="C19:E19"/>
    <mergeCell ref="C20:E20"/>
    <mergeCell ref="C7:E7"/>
    <mergeCell ref="G7:I7"/>
    <mergeCell ref="C2:I2"/>
    <mergeCell ref="C3:I3"/>
    <mergeCell ref="C5:E5"/>
    <mergeCell ref="G5:I5"/>
    <mergeCell ref="C6:E6"/>
    <mergeCell ref="G6:I6"/>
  </mergeCells>
  <dataValidations count="2">
    <dataValidation type="list" errorStyle="warning" allowBlank="1" showInputMessage="1" showErrorMessage="1" promptTitle="Bitte auswählen" prompt="Bitte geben Sie hier den geplanten Regelungstyp an" sqref="H14:I14">
      <formula1>Steuerungsdropdown</formula1>
    </dataValidation>
    <dataValidation type="list" errorStyle="warning" allowBlank="1" showInputMessage="1" showErrorMessage="1" promptTitle="Bitte auswählen" prompt="Bitte wählen sie hier den vorhandenen Regelungstyp aus" sqref="G14">
      <formula1>Steuerungsdropdown</formula1>
    </dataValidation>
  </dataValidations>
  <hyperlinks>
    <hyperlink ref="C57" location="Hinweise!A1" display="Informationen zu Volllaststunden in Abhängigkeit zum Raum finden Sie im Tabellenblatt Hinweise"/>
  </hyperlinks>
  <pageMargins left="0.39370078740157483" right="0.39370078740157483" top="0.39370078740157483" bottom="0.39370078740157483" header="0.51181102362204722" footer="0.51181102362204722"/>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B1:AG62"/>
  <sheetViews>
    <sheetView showGridLines="0" view="pageBreakPreview" zoomScaleNormal="100" workbookViewId="0">
      <selection activeCell="G6" sqref="G6:I6"/>
    </sheetView>
  </sheetViews>
  <sheetFormatPr baseColWidth="10" defaultRowHeight="12.75" x14ac:dyDescent="0.2"/>
  <cols>
    <col min="1" max="1" width="2.5703125" customWidth="1"/>
    <col min="2" max="2" width="2.85546875" customWidth="1"/>
    <col min="3" max="3" width="25.42578125" customWidth="1"/>
    <col min="4" max="4" width="8.42578125" customWidth="1"/>
    <col min="5" max="5" width="23.28515625" customWidth="1"/>
    <col min="6" max="6" width="2.28515625" customWidth="1"/>
    <col min="7" max="8" width="20.7109375" customWidth="1"/>
    <col min="9" max="9" width="20.7109375" style="110" customWidth="1"/>
    <col min="10" max="10" width="1.7109375" customWidth="1"/>
    <col min="11" max="23" width="10.28515625" customWidth="1"/>
    <col min="24" max="24" width="9.140625" style="15" customWidth="1"/>
    <col min="25" max="25" width="11" customWidth="1"/>
    <col min="26" max="26" width="5.7109375" customWidth="1"/>
    <col min="27" max="27" width="6.140625" customWidth="1"/>
  </cols>
  <sheetData>
    <row r="1" spans="2:33" x14ac:dyDescent="0.2">
      <c r="E1" s="5"/>
    </row>
    <row r="2" spans="2:33" ht="23.25" x14ac:dyDescent="0.4">
      <c r="B2" s="137"/>
      <c r="C2" s="226" t="s">
        <v>143</v>
      </c>
      <c r="D2" s="226"/>
      <c r="E2" s="226"/>
      <c r="F2" s="226"/>
      <c r="G2" s="226"/>
      <c r="H2" s="226"/>
      <c r="I2" s="226"/>
      <c r="J2" s="109"/>
      <c r="K2" s="1"/>
      <c r="L2" s="1"/>
      <c r="M2" s="1"/>
      <c r="N2" s="1"/>
      <c r="O2" s="1"/>
      <c r="P2" s="1"/>
      <c r="Q2" s="1"/>
      <c r="R2" s="1"/>
      <c r="S2" s="1"/>
      <c r="T2" s="1"/>
      <c r="U2" s="1"/>
      <c r="V2" s="1"/>
      <c r="W2" s="1"/>
      <c r="X2" s="4"/>
    </row>
    <row r="3" spans="2:33" ht="15" customHeight="1" x14ac:dyDescent="0.2">
      <c r="B3" s="137"/>
      <c r="C3" s="227" t="s">
        <v>60</v>
      </c>
      <c r="D3" s="227"/>
      <c r="E3" s="227"/>
      <c r="F3" s="227"/>
      <c r="G3" s="227"/>
      <c r="H3" s="227"/>
      <c r="I3" s="227"/>
      <c r="J3" s="109"/>
      <c r="K3" s="1"/>
      <c r="L3" s="1"/>
      <c r="M3" s="1"/>
      <c r="N3" s="1"/>
      <c r="O3" s="1"/>
      <c r="P3" s="1"/>
      <c r="Q3" s="1"/>
      <c r="R3" s="1"/>
      <c r="S3" s="1"/>
      <c r="T3" s="1"/>
      <c r="U3" s="1"/>
      <c r="V3" s="1"/>
      <c r="W3" s="1"/>
    </row>
    <row r="4" spans="2:33" ht="6.75" customHeight="1" x14ac:dyDescent="0.2">
      <c r="B4" s="137"/>
      <c r="C4" s="17"/>
      <c r="D4" s="17"/>
      <c r="E4" s="7"/>
      <c r="F4" s="8"/>
      <c r="G4" s="8"/>
      <c r="H4" s="8"/>
      <c r="I4" s="8"/>
      <c r="J4" s="109"/>
      <c r="K4" s="1"/>
      <c r="L4" s="1"/>
      <c r="M4" s="1"/>
      <c r="N4" s="1"/>
      <c r="O4" s="1"/>
      <c r="P4" s="1"/>
      <c r="Q4" s="1"/>
      <c r="R4" s="1"/>
      <c r="S4" s="1"/>
      <c r="T4" s="1"/>
      <c r="U4" s="1"/>
      <c r="V4" s="1"/>
      <c r="W4" s="1"/>
    </row>
    <row r="5" spans="2:33" ht="18" customHeight="1" x14ac:dyDescent="0.2">
      <c r="B5" s="137">
        <v>1</v>
      </c>
      <c r="C5" s="239" t="s">
        <v>6</v>
      </c>
      <c r="D5" s="240"/>
      <c r="E5" s="241"/>
      <c r="F5" s="8"/>
      <c r="G5" s="233">
        <f>+BASISFORMULAR!F5</f>
        <v>0</v>
      </c>
      <c r="H5" s="234"/>
      <c r="I5" s="235"/>
      <c r="J5" s="109"/>
      <c r="K5" s="1"/>
      <c r="L5" s="1"/>
      <c r="M5" s="1"/>
      <c r="N5" s="1"/>
      <c r="O5" s="1"/>
      <c r="P5" s="1"/>
      <c r="Q5" s="1"/>
      <c r="R5" s="1"/>
      <c r="S5" s="1"/>
      <c r="T5" s="1"/>
      <c r="U5" s="1"/>
      <c r="V5" s="1"/>
      <c r="W5" s="1"/>
    </row>
    <row r="6" spans="2:33" ht="18" customHeight="1" x14ac:dyDescent="0.2">
      <c r="B6" s="137">
        <v>2</v>
      </c>
      <c r="C6" s="239" t="s">
        <v>62</v>
      </c>
      <c r="D6" s="240"/>
      <c r="E6" s="241"/>
      <c r="F6" s="8"/>
      <c r="G6" s="230"/>
      <c r="H6" s="231"/>
      <c r="I6" s="232"/>
      <c r="J6" s="109"/>
      <c r="K6" s="1"/>
      <c r="L6" s="1"/>
      <c r="M6" s="1"/>
      <c r="N6" s="1"/>
      <c r="O6" s="1"/>
      <c r="P6" s="1"/>
      <c r="Q6" s="1"/>
      <c r="R6" s="1"/>
      <c r="S6" s="1"/>
      <c r="T6" s="1"/>
      <c r="U6" s="1"/>
      <c r="V6" s="1"/>
      <c r="W6" s="1"/>
    </row>
    <row r="7" spans="2:33" ht="18" customHeight="1" x14ac:dyDescent="0.2">
      <c r="B7" s="137">
        <v>3</v>
      </c>
      <c r="C7" s="236" t="s">
        <v>71</v>
      </c>
      <c r="D7" s="237"/>
      <c r="E7" s="238"/>
      <c r="F7" s="8"/>
      <c r="G7" s="230"/>
      <c r="H7" s="231"/>
      <c r="I7" s="232"/>
      <c r="J7" s="109"/>
      <c r="K7" s="1"/>
      <c r="L7" s="1"/>
      <c r="M7" s="1"/>
      <c r="N7" s="1"/>
      <c r="O7" s="1"/>
      <c r="P7" s="1"/>
      <c r="Q7" s="1"/>
      <c r="R7" s="1"/>
      <c r="S7" s="1"/>
      <c r="T7" s="1"/>
      <c r="U7" s="1"/>
      <c r="V7" s="1"/>
      <c r="W7" s="1"/>
    </row>
    <row r="8" spans="2:33" ht="18" customHeight="1" x14ac:dyDescent="0.2">
      <c r="B8" s="137">
        <v>4</v>
      </c>
      <c r="C8" s="239" t="s">
        <v>72</v>
      </c>
      <c r="D8" s="240"/>
      <c r="E8" s="241"/>
      <c r="F8" s="8"/>
      <c r="G8" s="230"/>
      <c r="H8" s="231"/>
      <c r="I8" s="232"/>
      <c r="J8" s="109"/>
      <c r="K8" s="1"/>
      <c r="L8" s="1"/>
      <c r="M8" s="1"/>
      <c r="N8" s="1"/>
      <c r="O8" s="1"/>
      <c r="P8" s="1"/>
      <c r="Q8" s="1"/>
      <c r="R8" s="1"/>
      <c r="S8" s="1"/>
      <c r="T8" s="1"/>
      <c r="U8" s="1"/>
      <c r="V8" s="1"/>
      <c r="W8" s="1"/>
    </row>
    <row r="9" spans="2:33" ht="14.25" customHeight="1" x14ac:dyDescent="0.25">
      <c r="B9" s="137"/>
      <c r="C9" s="17"/>
      <c r="D9" s="17"/>
      <c r="E9" s="34"/>
      <c r="F9" s="8"/>
      <c r="G9" s="42" t="s">
        <v>7</v>
      </c>
      <c r="H9" s="242" t="s">
        <v>8</v>
      </c>
      <c r="I9" s="243"/>
      <c r="J9" s="109"/>
      <c r="K9" s="1"/>
      <c r="L9" s="1"/>
      <c r="M9" s="1"/>
      <c r="N9" s="1"/>
      <c r="O9" s="1"/>
      <c r="P9" s="1"/>
      <c r="Q9" s="1"/>
      <c r="R9" s="1"/>
      <c r="S9" s="1"/>
      <c r="T9" s="1"/>
      <c r="U9" s="1"/>
      <c r="V9" s="1"/>
      <c r="W9" s="1"/>
    </row>
    <row r="10" spans="2:33" ht="30" x14ac:dyDescent="0.2">
      <c r="B10" s="137">
        <v>5</v>
      </c>
      <c r="C10" s="244" t="s">
        <v>14</v>
      </c>
      <c r="D10" s="245"/>
      <c r="E10" s="246"/>
      <c r="F10" s="8"/>
      <c r="G10" s="74"/>
      <c r="H10" s="107" t="s">
        <v>144</v>
      </c>
      <c r="I10" s="107" t="s">
        <v>145</v>
      </c>
      <c r="J10" s="109"/>
      <c r="K10" s="1"/>
      <c r="L10" s="1"/>
      <c r="M10" s="1"/>
      <c r="N10" s="1"/>
      <c r="O10" s="1"/>
      <c r="P10" s="1"/>
      <c r="Q10" s="1"/>
      <c r="R10" s="1"/>
      <c r="S10" s="1"/>
      <c r="T10" s="1"/>
      <c r="U10" s="1"/>
      <c r="V10" s="1"/>
      <c r="W10" s="1"/>
    </row>
    <row r="11" spans="2:33" ht="15" customHeight="1" x14ac:dyDescent="0.2">
      <c r="B11" s="137">
        <v>6</v>
      </c>
      <c r="C11" s="244" t="s">
        <v>9</v>
      </c>
      <c r="D11" s="245"/>
      <c r="E11" s="246"/>
      <c r="F11" s="8"/>
      <c r="G11" s="74"/>
      <c r="H11" s="74"/>
      <c r="I11" s="74"/>
      <c r="J11" s="109"/>
      <c r="K11" s="1"/>
      <c r="L11" s="1"/>
      <c r="M11" s="1"/>
      <c r="N11" s="1"/>
      <c r="O11" s="1"/>
      <c r="P11" s="1"/>
      <c r="Q11" s="1"/>
      <c r="R11" s="1"/>
      <c r="S11" s="1"/>
      <c r="T11" s="1"/>
      <c r="U11" s="1"/>
      <c r="V11" s="1"/>
      <c r="W11" s="1"/>
    </row>
    <row r="12" spans="2:33" ht="15" customHeight="1" x14ac:dyDescent="0.2">
      <c r="B12" s="137">
        <v>7</v>
      </c>
      <c r="C12" s="244" t="s">
        <v>10</v>
      </c>
      <c r="D12" s="245"/>
      <c r="E12" s="246"/>
      <c r="F12" s="8"/>
      <c r="G12" s="74"/>
      <c r="H12" s="74"/>
      <c r="I12" s="74"/>
      <c r="J12" s="109"/>
      <c r="K12" s="1"/>
      <c r="L12" s="1"/>
      <c r="M12" s="1"/>
      <c r="N12" s="1"/>
      <c r="O12" s="1"/>
      <c r="P12" s="1"/>
      <c r="Q12" s="1"/>
      <c r="R12" s="1"/>
      <c r="S12" s="1"/>
      <c r="T12" s="1"/>
      <c r="U12" s="1"/>
      <c r="V12" s="1"/>
      <c r="W12" s="1"/>
      <c r="Y12" s="45"/>
      <c r="Z12" s="45"/>
      <c r="AA12" s="45"/>
    </row>
    <row r="13" spans="2:33" ht="15" customHeight="1" x14ac:dyDescent="0.2">
      <c r="B13" s="137">
        <v>8</v>
      </c>
      <c r="C13" s="244" t="s">
        <v>11</v>
      </c>
      <c r="D13" s="245"/>
      <c r="E13" s="246"/>
      <c r="F13" s="8"/>
      <c r="G13" s="74"/>
      <c r="H13" s="74"/>
      <c r="I13" s="74"/>
      <c r="J13" s="109"/>
      <c r="K13" s="1"/>
      <c r="L13" s="1"/>
      <c r="M13" s="1"/>
      <c r="N13" s="1"/>
      <c r="O13" s="1"/>
      <c r="P13" s="1"/>
      <c r="Q13" s="1"/>
      <c r="R13" s="1"/>
      <c r="S13" s="1"/>
      <c r="T13" s="1"/>
      <c r="U13" s="1"/>
      <c r="V13" s="1"/>
      <c r="W13" s="1"/>
      <c r="Y13" s="45"/>
      <c r="Z13" s="45"/>
      <c r="AA13" s="45"/>
    </row>
    <row r="14" spans="2:33" ht="18" customHeight="1" x14ac:dyDescent="0.2">
      <c r="B14" s="137">
        <v>9</v>
      </c>
      <c r="C14" s="244" t="s">
        <v>63</v>
      </c>
      <c r="D14" s="245"/>
      <c r="E14" s="246"/>
      <c r="F14" s="8"/>
      <c r="G14" s="145" t="s">
        <v>141</v>
      </c>
      <c r="H14" s="145" t="s">
        <v>141</v>
      </c>
      <c r="I14" s="145" t="s">
        <v>141</v>
      </c>
      <c r="J14" s="109"/>
      <c r="K14" s="1"/>
      <c r="L14" s="1"/>
      <c r="M14" s="1"/>
      <c r="N14" s="1"/>
      <c r="O14" s="1"/>
      <c r="P14" s="1"/>
      <c r="Q14" s="1"/>
      <c r="R14" s="1"/>
      <c r="S14" s="1"/>
      <c r="T14" s="1"/>
      <c r="U14" s="1"/>
      <c r="V14" s="125"/>
      <c r="W14" s="125"/>
      <c r="X14" s="120"/>
      <c r="Y14" s="114"/>
      <c r="Z14" s="114"/>
      <c r="AA14" s="113"/>
      <c r="AB14" s="118"/>
      <c r="AC14" s="118"/>
      <c r="AD14" s="118"/>
      <c r="AE14" s="118"/>
      <c r="AF14" s="118"/>
      <c r="AG14" s="118"/>
    </row>
    <row r="15" spans="2:33" ht="15" customHeight="1" x14ac:dyDescent="0.2">
      <c r="B15" s="137">
        <v>10</v>
      </c>
      <c r="C15" s="247" t="s">
        <v>159</v>
      </c>
      <c r="D15" s="248"/>
      <c r="E15" s="249"/>
      <c r="F15" s="8"/>
      <c r="G15" s="29"/>
      <c r="H15" s="29"/>
      <c r="I15" s="29"/>
      <c r="J15" s="109"/>
      <c r="K15" s="1"/>
      <c r="L15" s="1"/>
      <c r="M15" s="1"/>
      <c r="N15" s="1"/>
      <c r="O15" s="1"/>
      <c r="P15" s="1"/>
      <c r="Q15" s="1"/>
      <c r="R15" s="1"/>
      <c r="S15" s="1"/>
      <c r="T15" s="1"/>
      <c r="U15" s="1"/>
      <c r="V15" s="125"/>
      <c r="W15" s="125"/>
      <c r="X15" s="119"/>
      <c r="Y15" s="114"/>
      <c r="Z15" s="114"/>
      <c r="AA15" s="113"/>
      <c r="AB15" s="118"/>
      <c r="AC15" s="118"/>
      <c r="AD15" s="118"/>
      <c r="AE15" s="118"/>
      <c r="AF15" s="118"/>
      <c r="AG15" s="118"/>
    </row>
    <row r="16" spans="2:33" ht="15" customHeight="1" x14ac:dyDescent="0.2">
      <c r="B16" s="137">
        <v>11</v>
      </c>
      <c r="C16" s="244" t="s">
        <v>0</v>
      </c>
      <c r="D16" s="245"/>
      <c r="E16" s="246"/>
      <c r="F16" s="8"/>
      <c r="G16" s="29"/>
      <c r="H16" s="29"/>
      <c r="I16" s="29"/>
      <c r="J16" s="109"/>
      <c r="K16" s="1"/>
      <c r="L16" s="1"/>
      <c r="M16" s="1"/>
      <c r="N16" s="1"/>
      <c r="O16" s="1"/>
      <c r="P16" s="1"/>
      <c r="Q16" s="1"/>
      <c r="R16" s="1"/>
      <c r="S16" s="1"/>
      <c r="T16" s="1"/>
      <c r="U16" s="1"/>
      <c r="V16" s="125"/>
      <c r="W16" s="125"/>
      <c r="X16" s="119"/>
      <c r="Y16" s="114"/>
      <c r="Z16" s="114"/>
      <c r="AA16" s="113"/>
      <c r="AB16" s="118"/>
      <c r="AC16" s="118"/>
      <c r="AD16" s="118"/>
      <c r="AE16" s="118"/>
      <c r="AF16" s="118"/>
      <c r="AG16" s="118"/>
    </row>
    <row r="17" spans="2:33" ht="17.25" customHeight="1" x14ac:dyDescent="0.2">
      <c r="B17" s="137"/>
      <c r="C17" s="217" t="s">
        <v>73</v>
      </c>
      <c r="D17" s="217"/>
      <c r="E17" s="217"/>
      <c r="F17" s="8"/>
      <c r="G17" s="108"/>
      <c r="H17" s="108"/>
      <c r="I17" s="108"/>
      <c r="J17" s="109"/>
      <c r="K17" s="1"/>
      <c r="L17" s="1"/>
      <c r="M17" s="1"/>
      <c r="N17" s="1"/>
      <c r="O17" s="1"/>
      <c r="P17" s="1"/>
      <c r="Q17" s="1"/>
      <c r="R17" s="1"/>
      <c r="S17" s="1"/>
      <c r="T17" s="1"/>
      <c r="U17" s="1"/>
      <c r="V17" s="125"/>
      <c r="W17" s="125"/>
      <c r="X17" s="119"/>
      <c r="Y17" s="114"/>
      <c r="Z17" s="114"/>
      <c r="AA17" s="113"/>
      <c r="AB17" s="118"/>
      <c r="AC17" s="118"/>
      <c r="AD17" s="118"/>
      <c r="AE17" s="118"/>
      <c r="AF17" s="118"/>
      <c r="AG17" s="118"/>
    </row>
    <row r="18" spans="2:33" ht="15" x14ac:dyDescent="0.2">
      <c r="B18" s="137">
        <v>12</v>
      </c>
      <c r="C18" s="244" t="s">
        <v>1</v>
      </c>
      <c r="D18" s="245"/>
      <c r="E18" s="246"/>
      <c r="F18" s="8"/>
      <c r="G18" s="30"/>
      <c r="H18" s="30"/>
      <c r="I18" s="30"/>
      <c r="J18" s="109"/>
      <c r="K18" s="1"/>
      <c r="L18" s="1"/>
      <c r="M18" s="1"/>
      <c r="N18" s="1"/>
      <c r="O18" s="1"/>
      <c r="P18" s="1"/>
      <c r="Q18" s="1"/>
      <c r="R18" s="1"/>
      <c r="S18" s="1"/>
      <c r="T18" s="1"/>
      <c r="U18" s="1"/>
      <c r="V18" s="125"/>
      <c r="W18" s="125"/>
      <c r="X18" s="119"/>
      <c r="Y18" s="114"/>
      <c r="Z18" s="114"/>
      <c r="AA18" s="113"/>
      <c r="AB18" s="118"/>
      <c r="AC18" s="118"/>
      <c r="AD18" s="118"/>
      <c r="AE18" s="118"/>
      <c r="AF18" s="118"/>
      <c r="AG18" s="118"/>
    </row>
    <row r="19" spans="2:33" ht="15" customHeight="1" x14ac:dyDescent="0.2">
      <c r="B19" s="137">
        <v>13</v>
      </c>
      <c r="C19" s="244" t="s">
        <v>115</v>
      </c>
      <c r="D19" s="245"/>
      <c r="E19" s="246"/>
      <c r="F19" s="8"/>
      <c r="G19" s="88"/>
      <c r="H19" s="88"/>
      <c r="I19" s="88"/>
      <c r="J19" s="109"/>
      <c r="K19" s="1"/>
      <c r="L19" s="1"/>
      <c r="M19" s="1"/>
      <c r="N19" s="1"/>
      <c r="O19" s="1"/>
      <c r="P19" s="1"/>
      <c r="Q19" s="1"/>
      <c r="R19" s="1"/>
      <c r="S19" s="1"/>
      <c r="T19" s="1"/>
      <c r="U19" s="1"/>
      <c r="V19" s="125"/>
      <c r="W19" s="125"/>
      <c r="X19" s="119"/>
      <c r="Y19" s="114"/>
      <c r="Z19" s="114"/>
      <c r="AA19" s="113"/>
      <c r="AB19" s="118"/>
      <c r="AC19" s="118"/>
      <c r="AD19" s="118"/>
      <c r="AE19" s="118"/>
      <c r="AF19" s="118"/>
      <c r="AG19" s="118"/>
    </row>
    <row r="20" spans="2:33" ht="18" customHeight="1" x14ac:dyDescent="0.2">
      <c r="B20" s="137">
        <v>14</v>
      </c>
      <c r="C20" s="239" t="s">
        <v>28</v>
      </c>
      <c r="D20" s="240"/>
      <c r="E20" s="241"/>
      <c r="F20" s="8"/>
      <c r="G20" s="31">
        <f>+G18*G16+G19</f>
        <v>0</v>
      </c>
      <c r="H20" s="31">
        <f>+H18*H16+H19</f>
        <v>0</v>
      </c>
      <c r="I20" s="31">
        <f>+I18*I16+I19</f>
        <v>0</v>
      </c>
      <c r="J20" s="109"/>
      <c r="K20" s="1"/>
      <c r="L20" s="1"/>
      <c r="M20" s="1"/>
      <c r="N20" s="1"/>
      <c r="O20" s="1"/>
      <c r="P20" s="1"/>
      <c r="Q20" s="1"/>
      <c r="R20" s="1"/>
      <c r="S20" s="1"/>
      <c r="T20" s="1"/>
      <c r="U20" s="1"/>
      <c r="V20" s="125"/>
      <c r="W20" s="125"/>
      <c r="X20" s="119"/>
      <c r="Y20" s="115"/>
      <c r="Z20" s="115"/>
      <c r="AA20" s="116"/>
      <c r="AB20" s="118"/>
      <c r="AC20" s="118"/>
      <c r="AD20" s="118"/>
      <c r="AE20" s="118"/>
      <c r="AF20" s="118"/>
      <c r="AG20" s="118"/>
    </row>
    <row r="21" spans="2:33" ht="18" customHeight="1" x14ac:dyDescent="0.2">
      <c r="B21" s="137">
        <v>15</v>
      </c>
      <c r="C21" s="244" t="s">
        <v>2</v>
      </c>
      <c r="D21" s="245"/>
      <c r="E21" s="246"/>
      <c r="F21" s="8"/>
      <c r="G21" s="32">
        <f>G15*G20/1000</f>
        <v>0</v>
      </c>
      <c r="H21" s="32">
        <f>+H15*H20/1000</f>
        <v>0</v>
      </c>
      <c r="I21" s="32">
        <f>+I15*I20/1000</f>
        <v>0</v>
      </c>
      <c r="J21" s="109"/>
      <c r="K21" s="1"/>
      <c r="L21" s="1"/>
      <c r="M21" s="1"/>
      <c r="N21" s="1"/>
      <c r="O21" s="1"/>
      <c r="P21" s="1"/>
      <c r="Q21" s="1"/>
      <c r="R21" s="1"/>
      <c r="S21" s="1"/>
      <c r="T21" s="1"/>
      <c r="U21" s="1"/>
      <c r="V21" s="125"/>
      <c r="W21" s="125"/>
      <c r="X21" s="119"/>
      <c r="Y21" s="117"/>
      <c r="Z21" s="117"/>
      <c r="AA21" s="118"/>
      <c r="AB21" s="118"/>
      <c r="AC21" s="118"/>
      <c r="AD21" s="118"/>
      <c r="AE21" s="118"/>
      <c r="AF21" s="118"/>
      <c r="AG21" s="118"/>
    </row>
    <row r="22" spans="2:33" ht="18" customHeight="1" x14ac:dyDescent="0.2">
      <c r="B22" s="137">
        <v>16</v>
      </c>
      <c r="C22" s="244" t="s">
        <v>66</v>
      </c>
      <c r="D22" s="245"/>
      <c r="E22" s="246"/>
      <c r="F22" s="8"/>
      <c r="G22" s="31" t="e">
        <f>+G21/G8*1000</f>
        <v>#DIV/0!</v>
      </c>
      <c r="H22" s="215">
        <f>IF(G8&lt;&gt;0,(H21+I21)/G8*1000,0)</f>
        <v>0</v>
      </c>
      <c r="I22" s="216"/>
      <c r="J22" s="109"/>
      <c r="K22" s="43"/>
      <c r="L22" s="43"/>
      <c r="M22" s="43"/>
      <c r="N22" s="43"/>
      <c r="O22" s="43"/>
      <c r="P22" s="43"/>
      <c r="Q22" s="43"/>
      <c r="R22" s="1"/>
      <c r="S22" s="1"/>
      <c r="T22" s="1"/>
      <c r="U22" s="1"/>
      <c r="V22" s="125"/>
      <c r="W22" s="125"/>
      <c r="X22" s="119"/>
      <c r="Y22" s="117"/>
      <c r="Z22" s="117"/>
      <c r="AA22" s="118"/>
      <c r="AB22" s="118"/>
      <c r="AC22" s="118"/>
      <c r="AD22" s="118"/>
      <c r="AE22" s="118"/>
      <c r="AF22" s="118"/>
      <c r="AG22" s="118"/>
    </row>
    <row r="23" spans="2:33" ht="15" customHeight="1" x14ac:dyDescent="0.2">
      <c r="B23" s="137">
        <v>17</v>
      </c>
      <c r="C23" s="244" t="s">
        <v>67</v>
      </c>
      <c r="D23" s="245"/>
      <c r="E23" s="246"/>
      <c r="F23" s="8"/>
      <c r="G23" s="30"/>
      <c r="H23" s="55"/>
      <c r="I23" s="55"/>
      <c r="J23" s="109"/>
      <c r="K23" s="1"/>
      <c r="L23" s="1"/>
      <c r="M23" s="1"/>
      <c r="N23" s="1"/>
      <c r="O23" s="1"/>
      <c r="P23" s="1"/>
      <c r="Q23" s="1"/>
      <c r="R23" s="1"/>
      <c r="S23" s="1"/>
      <c r="T23" s="1"/>
      <c r="U23" s="1"/>
      <c r="V23" s="125"/>
      <c r="W23" s="125"/>
      <c r="X23" s="119"/>
      <c r="Y23" s="117"/>
      <c r="Z23" s="117"/>
      <c r="AA23" s="118"/>
      <c r="AB23" s="118"/>
      <c r="AC23" s="118"/>
      <c r="AD23" s="118"/>
      <c r="AE23" s="118"/>
      <c r="AF23" s="118"/>
      <c r="AG23" s="118"/>
    </row>
    <row r="24" spans="2:33" ht="15" customHeight="1" x14ac:dyDescent="0.2">
      <c r="B24" s="137">
        <v>18</v>
      </c>
      <c r="C24" s="239" t="s">
        <v>68</v>
      </c>
      <c r="D24" s="240"/>
      <c r="E24" s="241"/>
      <c r="F24" s="8"/>
      <c r="G24" s="55"/>
      <c r="H24" s="30"/>
      <c r="I24" s="30"/>
      <c r="J24" s="109"/>
      <c r="R24" s="1"/>
      <c r="S24" s="1"/>
      <c r="T24" s="1"/>
      <c r="U24" s="1"/>
      <c r="V24" s="125"/>
      <c r="W24" s="125"/>
      <c r="X24" s="119"/>
      <c r="Y24" s="124"/>
      <c r="Z24" s="117"/>
      <c r="AA24" s="118"/>
      <c r="AB24" s="118"/>
      <c r="AC24" s="118"/>
      <c r="AD24" s="118"/>
      <c r="AE24" s="118"/>
      <c r="AF24" s="118"/>
      <c r="AG24" s="118"/>
    </row>
    <row r="25" spans="2:33" ht="15" customHeight="1" x14ac:dyDescent="0.2">
      <c r="B25" s="137">
        <v>19</v>
      </c>
      <c r="C25" s="239" t="s">
        <v>69</v>
      </c>
      <c r="D25" s="240"/>
      <c r="E25" s="241"/>
      <c r="F25" s="8"/>
      <c r="G25" s="55"/>
      <c r="H25" s="30"/>
      <c r="I25" s="30"/>
      <c r="J25" s="109"/>
      <c r="R25" s="1"/>
      <c r="S25" s="1"/>
      <c r="T25" s="1"/>
      <c r="U25" s="1"/>
      <c r="V25" s="125"/>
      <c r="W25" s="125"/>
      <c r="X25" s="119"/>
      <c r="Y25" s="124"/>
      <c r="Z25" s="117"/>
      <c r="AA25" s="118"/>
      <c r="AB25" s="118"/>
      <c r="AC25" s="118"/>
      <c r="AD25" s="118"/>
      <c r="AE25" s="118"/>
      <c r="AF25" s="118"/>
      <c r="AG25" s="118"/>
    </row>
    <row r="26" spans="2:33" ht="15" customHeight="1" x14ac:dyDescent="0.2">
      <c r="B26" s="137">
        <v>20</v>
      </c>
      <c r="C26" s="239" t="s">
        <v>29</v>
      </c>
      <c r="D26" s="240"/>
      <c r="E26" s="241"/>
      <c r="F26" s="8"/>
      <c r="G26" s="55"/>
      <c r="H26" s="30"/>
      <c r="I26" s="30"/>
      <c r="J26" s="109"/>
      <c r="R26" s="1"/>
      <c r="S26" s="1"/>
      <c r="T26" s="1"/>
      <c r="U26" s="1"/>
      <c r="V26" s="125"/>
      <c r="W26" s="125"/>
      <c r="X26" s="119"/>
      <c r="Y26" s="124"/>
      <c r="Z26" s="117"/>
      <c r="AA26" s="118"/>
      <c r="AB26" s="118"/>
      <c r="AC26" s="118"/>
      <c r="AD26" s="118"/>
      <c r="AE26" s="118"/>
      <c r="AF26" s="118"/>
      <c r="AG26" s="118"/>
    </row>
    <row r="27" spans="2:33" ht="18" customHeight="1" x14ac:dyDescent="0.2">
      <c r="B27" s="137">
        <v>21</v>
      </c>
      <c r="C27" s="252" t="s">
        <v>30</v>
      </c>
      <c r="D27" s="253"/>
      <c r="E27" s="254"/>
      <c r="F27" s="52"/>
      <c r="G27" s="55"/>
      <c r="H27" s="56">
        <f>+G23-H24-H25-H26</f>
        <v>0</v>
      </c>
      <c r="I27" s="56">
        <f>+G23-I24-I25-I26</f>
        <v>0</v>
      </c>
      <c r="J27" s="109"/>
      <c r="K27" s="1"/>
      <c r="L27" s="1"/>
      <c r="M27" s="1"/>
      <c r="N27" s="1"/>
      <c r="O27" s="1"/>
      <c r="P27" s="1"/>
      <c r="Q27" s="1"/>
      <c r="R27" s="1"/>
      <c r="S27" s="1"/>
      <c r="T27" s="1"/>
      <c r="U27" s="1"/>
      <c r="V27" s="125"/>
      <c r="W27" s="125"/>
      <c r="X27" s="119"/>
      <c r="Y27" s="117"/>
      <c r="Z27" s="117"/>
      <c r="AA27" s="118"/>
      <c r="AB27" s="118"/>
      <c r="AC27" s="118"/>
      <c r="AD27" s="118"/>
      <c r="AE27" s="118"/>
      <c r="AF27" s="118"/>
      <c r="AG27" s="118"/>
    </row>
    <row r="28" spans="2:33" ht="18" customHeight="1" x14ac:dyDescent="0.2">
      <c r="B28" s="137">
        <v>22</v>
      </c>
      <c r="C28" s="252" t="s">
        <v>12</v>
      </c>
      <c r="D28" s="253"/>
      <c r="E28" s="254"/>
      <c r="F28" s="52"/>
      <c r="G28" s="56">
        <f>+G21*G23</f>
        <v>0</v>
      </c>
      <c r="H28" s="223">
        <f>+(H21*H27)+(I21*I27)</f>
        <v>0</v>
      </c>
      <c r="I28" s="224"/>
      <c r="J28" s="109"/>
      <c r="K28" s="1"/>
      <c r="L28" s="1"/>
      <c r="M28" s="1"/>
      <c r="N28" s="1"/>
      <c r="O28" s="1"/>
      <c r="P28" s="1"/>
      <c r="Q28" s="1"/>
      <c r="R28" s="1"/>
      <c r="S28" s="1"/>
      <c r="T28" s="1"/>
      <c r="U28" s="1"/>
      <c r="V28" s="125"/>
      <c r="W28" s="125"/>
      <c r="X28" s="119"/>
      <c r="Y28" s="117"/>
      <c r="Z28" s="117"/>
      <c r="AA28" s="118"/>
      <c r="AB28" s="118"/>
      <c r="AC28" s="118"/>
      <c r="AD28" s="118"/>
      <c r="AE28" s="118"/>
      <c r="AF28" s="118"/>
      <c r="AG28" s="118"/>
    </row>
    <row r="29" spans="2:33" ht="18" customHeight="1" x14ac:dyDescent="0.2">
      <c r="B29" s="137">
        <v>23</v>
      </c>
      <c r="C29" s="252" t="s">
        <v>70</v>
      </c>
      <c r="D29" s="253"/>
      <c r="E29" s="254"/>
      <c r="F29" s="52"/>
      <c r="G29" s="57">
        <f>IF(G23="",0,+G28-H28)</f>
        <v>0</v>
      </c>
      <c r="H29" s="221">
        <f>IF(G28&lt;&gt;0,+G29/G28,0)</f>
        <v>0</v>
      </c>
      <c r="I29" s="222"/>
      <c r="J29" s="109"/>
      <c r="K29" s="1"/>
      <c r="L29" s="1"/>
      <c r="M29" s="1"/>
      <c r="N29" s="1"/>
      <c r="O29" s="1"/>
      <c r="P29" s="1"/>
      <c r="Q29" s="1"/>
      <c r="R29" s="1"/>
      <c r="S29" s="1"/>
      <c r="T29" s="1"/>
      <c r="U29" s="1"/>
      <c r="V29" s="125"/>
      <c r="W29" s="125"/>
      <c r="X29" s="119"/>
      <c r="Y29" s="117"/>
      <c r="Z29" s="117"/>
      <c r="AA29" s="118"/>
      <c r="AB29" s="118"/>
      <c r="AC29" s="118"/>
      <c r="AD29" s="118"/>
      <c r="AE29" s="118"/>
      <c r="AF29" s="118"/>
      <c r="AG29" s="118"/>
    </row>
    <row r="30" spans="2:33" ht="17.25" customHeight="1" x14ac:dyDescent="0.2">
      <c r="B30" s="137"/>
      <c r="C30" s="212" t="s">
        <v>160</v>
      </c>
      <c r="D30" s="212"/>
      <c r="E30" s="212"/>
      <c r="F30" s="212"/>
      <c r="G30" s="212"/>
      <c r="H30" s="212"/>
      <c r="I30" s="8"/>
      <c r="J30" s="109"/>
      <c r="K30" s="1"/>
      <c r="L30" s="1"/>
      <c r="M30" s="1"/>
      <c r="N30" s="1"/>
      <c r="O30" s="1"/>
      <c r="P30" s="1"/>
      <c r="Q30" s="1"/>
      <c r="R30" s="1"/>
      <c r="S30" s="1"/>
      <c r="T30" s="1"/>
      <c r="U30" s="1"/>
      <c r="V30" s="125"/>
      <c r="W30" s="125"/>
      <c r="X30" s="119"/>
      <c r="Y30" s="117"/>
      <c r="Z30" s="117"/>
      <c r="AA30" s="118"/>
      <c r="AB30" s="118"/>
      <c r="AC30" s="118"/>
      <c r="AD30" s="118"/>
      <c r="AE30" s="118"/>
      <c r="AF30" s="118"/>
      <c r="AG30" s="118"/>
    </row>
    <row r="31" spans="2:33" ht="36.75" customHeight="1" x14ac:dyDescent="0.2">
      <c r="B31" s="137"/>
      <c r="C31" s="35" t="s">
        <v>74</v>
      </c>
      <c r="D31" s="35" t="s">
        <v>75</v>
      </c>
      <c r="E31" s="257" t="s">
        <v>92</v>
      </c>
      <c r="F31" s="258"/>
      <c r="G31" s="35" t="s">
        <v>94</v>
      </c>
      <c r="H31" s="35" t="s">
        <v>76</v>
      </c>
      <c r="I31" s="8"/>
      <c r="J31" s="109"/>
      <c r="K31" s="1"/>
      <c r="L31" s="1"/>
      <c r="M31" s="1"/>
      <c r="N31" s="1"/>
      <c r="O31" s="1"/>
      <c r="P31" s="1"/>
      <c r="Q31" s="1"/>
      <c r="R31" s="1"/>
      <c r="S31" s="1"/>
      <c r="T31" s="1"/>
      <c r="U31" s="1"/>
      <c r="V31" s="125"/>
      <c r="W31" s="125"/>
      <c r="X31" s="119"/>
      <c r="Y31" s="117"/>
      <c r="Z31" s="117"/>
      <c r="AA31" s="118"/>
      <c r="AB31" s="118"/>
      <c r="AC31" s="118"/>
      <c r="AD31" s="118"/>
      <c r="AE31" s="118"/>
      <c r="AF31" s="118"/>
      <c r="AG31" s="118"/>
    </row>
    <row r="32" spans="2:33" ht="15" x14ac:dyDescent="0.2">
      <c r="B32" s="137">
        <v>24</v>
      </c>
      <c r="C32" s="76"/>
      <c r="D32" s="30"/>
      <c r="E32" s="250"/>
      <c r="F32" s="251"/>
      <c r="G32" s="104"/>
      <c r="H32" s="40">
        <f>+(G32+E32)*D32</f>
        <v>0</v>
      </c>
      <c r="I32" s="8"/>
      <c r="J32" s="109"/>
      <c r="K32" s="1"/>
      <c r="L32" s="1"/>
      <c r="M32" s="1"/>
      <c r="N32" s="1"/>
      <c r="O32" s="1"/>
      <c r="P32" s="1"/>
      <c r="Q32" s="1"/>
      <c r="R32" s="1"/>
      <c r="S32" s="1"/>
      <c r="T32" s="1"/>
      <c r="U32" s="1"/>
      <c r="V32" s="125"/>
      <c r="W32" s="125"/>
      <c r="X32" s="119"/>
      <c r="Y32" s="117"/>
      <c r="Z32" s="117"/>
      <c r="AA32" s="118"/>
      <c r="AB32" s="118"/>
      <c r="AC32" s="118"/>
      <c r="AD32" s="118"/>
      <c r="AE32" s="118"/>
      <c r="AF32" s="118"/>
      <c r="AG32" s="118"/>
    </row>
    <row r="33" spans="2:33" ht="15" x14ac:dyDescent="0.2">
      <c r="B33" s="137">
        <v>25</v>
      </c>
      <c r="C33" s="76"/>
      <c r="D33" s="30"/>
      <c r="E33" s="255"/>
      <c r="F33" s="256"/>
      <c r="G33" s="104"/>
      <c r="H33" s="40">
        <f>+(G33+E33)*D33</f>
        <v>0</v>
      </c>
      <c r="I33" s="8"/>
      <c r="J33" s="109"/>
      <c r="K33" s="1"/>
      <c r="L33" s="1"/>
      <c r="M33" s="1"/>
      <c r="N33" s="1"/>
      <c r="O33" s="1"/>
      <c r="P33" s="1"/>
      <c r="Q33" s="1"/>
      <c r="R33" s="1"/>
      <c r="S33" s="1"/>
      <c r="T33" s="1"/>
      <c r="U33" s="1"/>
      <c r="V33" s="125"/>
      <c r="W33" s="125"/>
      <c r="X33" s="119"/>
      <c r="Y33" s="117"/>
      <c r="Z33" s="117"/>
      <c r="AA33" s="118"/>
      <c r="AB33" s="118"/>
      <c r="AC33" s="118"/>
      <c r="AD33" s="118"/>
      <c r="AE33" s="118"/>
      <c r="AF33" s="118"/>
      <c r="AG33" s="118"/>
    </row>
    <row r="34" spans="2:33" ht="15" x14ac:dyDescent="0.2">
      <c r="B34" s="137">
        <v>26</v>
      </c>
      <c r="C34" s="77"/>
      <c r="D34" s="30"/>
      <c r="E34" s="250"/>
      <c r="F34" s="251"/>
      <c r="G34" s="104"/>
      <c r="H34" s="40">
        <f>+(G34+E34)*D34</f>
        <v>0</v>
      </c>
      <c r="I34" s="8"/>
      <c r="J34" s="109"/>
      <c r="K34" s="1"/>
      <c r="L34" s="1"/>
      <c r="M34" s="1"/>
      <c r="N34" s="1"/>
      <c r="O34" s="1"/>
      <c r="P34" s="1"/>
      <c r="Q34" s="1"/>
      <c r="R34" s="1"/>
      <c r="S34" s="1"/>
      <c r="T34" s="1"/>
      <c r="U34" s="1"/>
      <c r="V34" s="125"/>
      <c r="W34" s="125"/>
      <c r="X34" s="119"/>
      <c r="Y34" s="117"/>
      <c r="Z34" s="117"/>
      <c r="AA34" s="118"/>
      <c r="AB34" s="118"/>
      <c r="AC34" s="118"/>
      <c r="AD34" s="118"/>
      <c r="AE34" s="118"/>
      <c r="AF34" s="118"/>
      <c r="AG34" s="118"/>
    </row>
    <row r="35" spans="2:33" ht="15" x14ac:dyDescent="0.2">
      <c r="B35" s="137">
        <v>27</v>
      </c>
      <c r="C35" s="77"/>
      <c r="D35" s="30"/>
      <c r="E35" s="250"/>
      <c r="F35" s="251"/>
      <c r="G35" s="104"/>
      <c r="H35" s="40">
        <f>+(G35+E35)*D35</f>
        <v>0</v>
      </c>
      <c r="I35" s="8"/>
      <c r="J35" s="109"/>
      <c r="K35" s="1"/>
      <c r="L35" s="1"/>
      <c r="M35" s="1"/>
      <c r="N35" s="1"/>
      <c r="O35" s="1"/>
      <c r="P35" s="1"/>
      <c r="Q35" s="1"/>
      <c r="R35" s="1"/>
      <c r="S35" s="1"/>
      <c r="T35" s="1"/>
      <c r="U35" s="1"/>
      <c r="V35" s="125"/>
      <c r="W35" s="125"/>
      <c r="X35" s="119"/>
      <c r="Y35" s="117"/>
      <c r="Z35" s="117"/>
      <c r="AA35" s="118"/>
      <c r="AB35" s="118"/>
      <c r="AC35" s="118"/>
      <c r="AD35" s="118"/>
      <c r="AE35" s="118"/>
      <c r="AF35" s="118"/>
      <c r="AG35" s="118"/>
    </row>
    <row r="36" spans="2:33" ht="15" x14ac:dyDescent="0.2">
      <c r="B36" s="137">
        <v>28</v>
      </c>
      <c r="C36" s="77"/>
      <c r="D36" s="30"/>
      <c r="E36" s="250"/>
      <c r="F36" s="251"/>
      <c r="G36" s="104"/>
      <c r="H36" s="40">
        <f>+(G36+E36)*D36</f>
        <v>0</v>
      </c>
      <c r="I36" s="8"/>
      <c r="J36" s="109"/>
      <c r="K36" s="1"/>
      <c r="L36" s="1"/>
      <c r="M36" s="1"/>
      <c r="N36" s="1"/>
      <c r="O36" s="1"/>
      <c r="P36" s="1"/>
      <c r="Q36" s="1"/>
      <c r="R36" s="1"/>
      <c r="S36" s="1"/>
      <c r="T36" s="1"/>
      <c r="U36" s="1"/>
      <c r="V36" s="125"/>
      <c r="W36" s="125"/>
      <c r="X36" s="119"/>
      <c r="Y36" s="117"/>
      <c r="Z36" s="117"/>
      <c r="AA36" s="118"/>
      <c r="AB36" s="118"/>
      <c r="AC36" s="118"/>
      <c r="AD36" s="118"/>
      <c r="AE36" s="118"/>
      <c r="AF36" s="118"/>
      <c r="AG36" s="118"/>
    </row>
    <row r="37" spans="2:33" ht="15" x14ac:dyDescent="0.2">
      <c r="B37" s="137">
        <v>29</v>
      </c>
      <c r="C37" s="220" t="s">
        <v>77</v>
      </c>
      <c r="D37" s="259"/>
      <c r="E37" s="36"/>
      <c r="F37" s="37"/>
      <c r="G37" s="38"/>
      <c r="H37" s="41">
        <f>+H36+H35+H34+H33+H32</f>
        <v>0</v>
      </c>
      <c r="I37" s="8"/>
      <c r="J37" s="109"/>
      <c r="K37" s="1"/>
      <c r="L37" s="1"/>
      <c r="M37" s="1"/>
      <c r="N37" s="1"/>
      <c r="O37" s="1"/>
      <c r="P37" s="1"/>
      <c r="Q37" s="1"/>
      <c r="R37" s="1"/>
      <c r="S37" s="1"/>
      <c r="T37" s="1"/>
      <c r="U37" s="1"/>
      <c r="V37" s="125"/>
      <c r="W37" s="125"/>
      <c r="X37" s="119"/>
      <c r="Y37" s="117"/>
      <c r="Z37" s="117"/>
      <c r="AA37" s="118"/>
      <c r="AB37" s="118"/>
      <c r="AC37" s="118"/>
      <c r="AD37" s="118"/>
      <c r="AE37" s="118"/>
      <c r="AF37" s="118"/>
      <c r="AG37" s="118"/>
    </row>
    <row r="38" spans="2:33" ht="15" customHeight="1" x14ac:dyDescent="0.2">
      <c r="B38" s="137"/>
      <c r="C38" s="217" t="s">
        <v>161</v>
      </c>
      <c r="D38" s="217"/>
      <c r="E38" s="217"/>
      <c r="F38" s="217"/>
      <c r="G38" s="217"/>
      <c r="H38" s="217"/>
      <c r="I38" s="8"/>
      <c r="J38" s="109"/>
      <c r="K38" s="1"/>
      <c r="L38" s="1"/>
      <c r="M38" s="1"/>
      <c r="N38" s="1"/>
      <c r="O38" s="1"/>
      <c r="P38" s="1"/>
      <c r="Q38" s="1"/>
      <c r="R38" s="1"/>
      <c r="S38" s="1"/>
      <c r="T38" s="1"/>
      <c r="U38" s="1"/>
      <c r="V38" s="125"/>
      <c r="W38" s="125"/>
      <c r="X38" s="119"/>
      <c r="Y38" s="117"/>
      <c r="Z38" s="117"/>
      <c r="AA38" s="118"/>
      <c r="AB38" s="118"/>
      <c r="AC38" s="118"/>
      <c r="AD38" s="118"/>
      <c r="AE38" s="118"/>
      <c r="AF38" s="118"/>
      <c r="AG38" s="118"/>
    </row>
    <row r="39" spans="2:33" ht="37.5" customHeight="1" x14ac:dyDescent="0.2">
      <c r="B39" s="137"/>
      <c r="C39" s="35" t="s">
        <v>74</v>
      </c>
      <c r="D39" s="35" t="s">
        <v>75</v>
      </c>
      <c r="E39" s="257" t="s">
        <v>92</v>
      </c>
      <c r="F39" s="258"/>
      <c r="G39" s="35" t="s">
        <v>94</v>
      </c>
      <c r="H39" s="35" t="s">
        <v>76</v>
      </c>
      <c r="I39" s="8"/>
      <c r="J39" s="109"/>
      <c r="K39" s="1"/>
      <c r="L39" s="1"/>
      <c r="M39" s="1"/>
      <c r="N39" s="1"/>
      <c r="O39" s="1"/>
      <c r="P39" s="1"/>
      <c r="Q39" s="1"/>
      <c r="R39" s="1"/>
      <c r="S39" s="1"/>
      <c r="T39" s="1"/>
      <c r="U39" s="1"/>
      <c r="V39" s="125"/>
      <c r="W39" s="125"/>
      <c r="X39" s="119"/>
      <c r="Y39" s="117"/>
      <c r="Z39" s="117"/>
      <c r="AA39" s="118"/>
      <c r="AB39" s="118"/>
      <c r="AC39" s="118"/>
      <c r="AD39" s="118"/>
      <c r="AE39" s="118"/>
      <c r="AF39" s="118"/>
      <c r="AG39" s="118"/>
    </row>
    <row r="40" spans="2:33" ht="15" x14ac:dyDescent="0.2">
      <c r="B40" s="137">
        <v>30</v>
      </c>
      <c r="C40" s="77"/>
      <c r="D40" s="30"/>
      <c r="E40" s="250"/>
      <c r="F40" s="251"/>
      <c r="G40" s="104"/>
      <c r="H40" s="40">
        <f>+(G40+E40)*D40</f>
        <v>0</v>
      </c>
      <c r="I40" s="8"/>
      <c r="J40" s="109"/>
      <c r="K40" s="1"/>
      <c r="L40" s="1"/>
      <c r="M40" s="1"/>
      <c r="N40" s="1"/>
      <c r="O40" s="1"/>
      <c r="P40" s="1"/>
      <c r="Q40" s="1"/>
      <c r="R40" s="1"/>
      <c r="S40" s="1"/>
      <c r="T40" s="1"/>
      <c r="U40" s="1"/>
      <c r="V40" s="125"/>
      <c r="W40" s="125"/>
      <c r="X40" s="119"/>
      <c r="Y40" s="117"/>
      <c r="Z40" s="117"/>
      <c r="AA40" s="118"/>
      <c r="AB40" s="118"/>
      <c r="AC40" s="118"/>
      <c r="AD40" s="118"/>
      <c r="AE40" s="118"/>
      <c r="AF40" s="118"/>
      <c r="AG40" s="118"/>
    </row>
    <row r="41" spans="2:33" ht="15" x14ac:dyDescent="0.2">
      <c r="B41" s="137">
        <v>31</v>
      </c>
      <c r="C41" s="77"/>
      <c r="D41" s="30"/>
      <c r="E41" s="255"/>
      <c r="F41" s="256"/>
      <c r="G41" s="104"/>
      <c r="H41" s="40">
        <f>+(G41+E41)*D41</f>
        <v>0</v>
      </c>
      <c r="I41" s="8"/>
      <c r="J41" s="109"/>
      <c r="K41" s="1"/>
      <c r="L41" s="1"/>
      <c r="M41" s="1"/>
      <c r="N41" s="1"/>
      <c r="O41" s="1"/>
      <c r="P41" s="1"/>
      <c r="Q41" s="1"/>
      <c r="R41" s="1"/>
      <c r="S41" s="1"/>
      <c r="T41" s="1"/>
      <c r="U41" s="1"/>
      <c r="V41" s="125"/>
      <c r="W41" s="125"/>
      <c r="X41" s="119"/>
      <c r="Y41" s="117"/>
      <c r="Z41" s="117"/>
      <c r="AA41" s="118"/>
      <c r="AB41" s="118"/>
      <c r="AC41" s="118"/>
      <c r="AD41" s="118"/>
      <c r="AE41" s="118"/>
      <c r="AF41" s="118"/>
      <c r="AG41" s="118"/>
    </row>
    <row r="42" spans="2:33" ht="15" x14ac:dyDescent="0.2">
      <c r="B42" s="137">
        <v>32</v>
      </c>
      <c r="C42" s="77"/>
      <c r="D42" s="30"/>
      <c r="E42" s="250"/>
      <c r="F42" s="251"/>
      <c r="G42" s="104"/>
      <c r="H42" s="40">
        <f>+(G42+E42)*D42</f>
        <v>0</v>
      </c>
      <c r="I42" s="8"/>
      <c r="J42" s="109"/>
      <c r="K42" s="1"/>
      <c r="L42" s="1"/>
      <c r="M42" s="1"/>
      <c r="N42" s="1"/>
      <c r="O42" s="1"/>
      <c r="P42" s="1"/>
      <c r="Q42" s="1"/>
      <c r="R42" s="1"/>
      <c r="S42" s="1"/>
      <c r="T42" s="1"/>
      <c r="U42" s="1"/>
      <c r="V42" s="125"/>
      <c r="W42" s="125"/>
      <c r="X42" s="119"/>
      <c r="Y42" s="117"/>
      <c r="Z42" s="117"/>
      <c r="AA42" s="118"/>
      <c r="AB42" s="118"/>
      <c r="AC42" s="118"/>
      <c r="AD42" s="118"/>
      <c r="AE42" s="118"/>
      <c r="AF42" s="118"/>
      <c r="AG42" s="118"/>
    </row>
    <row r="43" spans="2:33" ht="15" x14ac:dyDescent="0.2">
      <c r="B43" s="137">
        <v>33</v>
      </c>
      <c r="C43" s="77"/>
      <c r="D43" s="30"/>
      <c r="E43" s="250"/>
      <c r="F43" s="251"/>
      <c r="G43" s="104"/>
      <c r="H43" s="40">
        <f>+(G43+E43)*D43</f>
        <v>0</v>
      </c>
      <c r="I43" s="8"/>
      <c r="J43" s="109"/>
      <c r="K43" s="1"/>
      <c r="L43" s="1"/>
      <c r="M43" s="1"/>
      <c r="N43" s="1"/>
      <c r="O43" s="1"/>
      <c r="P43" s="1"/>
      <c r="Q43" s="1"/>
      <c r="R43" s="1"/>
      <c r="S43" s="1"/>
      <c r="T43" s="1"/>
      <c r="U43" s="1"/>
      <c r="V43" s="1"/>
      <c r="W43" s="1"/>
      <c r="Y43" s="19"/>
      <c r="Z43" s="19"/>
      <c r="AA43" s="20"/>
    </row>
    <row r="44" spans="2:33" ht="15" x14ac:dyDescent="0.2">
      <c r="B44" s="137">
        <v>34</v>
      </c>
      <c r="C44" s="77"/>
      <c r="D44" s="30"/>
      <c r="E44" s="250"/>
      <c r="F44" s="251"/>
      <c r="G44" s="104"/>
      <c r="H44" s="40">
        <f>+(G44+E44)*D44</f>
        <v>0</v>
      </c>
      <c r="I44" s="8"/>
      <c r="J44" s="109"/>
      <c r="K44" s="1"/>
      <c r="L44" s="1"/>
      <c r="M44" s="1"/>
      <c r="N44" s="1"/>
      <c r="O44" s="1"/>
      <c r="P44" s="1"/>
      <c r="Q44" s="1"/>
      <c r="R44" s="1"/>
      <c r="S44" s="1"/>
      <c r="T44" s="1"/>
      <c r="U44" s="1"/>
      <c r="V44" s="1"/>
      <c r="W44" s="1"/>
      <c r="Y44" s="19"/>
      <c r="Z44" s="19"/>
      <c r="AA44" s="20"/>
    </row>
    <row r="45" spans="2:33" ht="15" x14ac:dyDescent="0.2">
      <c r="B45" s="137">
        <v>35</v>
      </c>
      <c r="C45" s="206" t="s">
        <v>77</v>
      </c>
      <c r="D45" s="260"/>
      <c r="E45" s="46"/>
      <c r="F45" s="46"/>
      <c r="G45" s="47"/>
      <c r="H45" s="48">
        <f>+H44+H43+H42+H41+H40</f>
        <v>0</v>
      </c>
      <c r="I45" s="8"/>
      <c r="J45" s="109"/>
      <c r="K45" s="1"/>
      <c r="L45" s="1"/>
      <c r="M45" s="1"/>
      <c r="N45" s="1"/>
      <c r="O45" s="1"/>
      <c r="P45" s="1"/>
      <c r="Q45" s="1"/>
      <c r="R45" s="1"/>
      <c r="S45" s="1"/>
      <c r="T45" s="1"/>
      <c r="U45" s="1"/>
      <c r="V45" s="1"/>
      <c r="W45" s="1"/>
      <c r="Y45" s="19"/>
      <c r="Z45" s="19"/>
      <c r="AA45" s="20"/>
    </row>
    <row r="46" spans="2:33" ht="15" customHeight="1" x14ac:dyDescent="0.2">
      <c r="B46" s="137">
        <v>36</v>
      </c>
      <c r="C46" s="204" t="s">
        <v>93</v>
      </c>
      <c r="D46" s="261"/>
      <c r="E46" s="261"/>
      <c r="F46" s="262"/>
      <c r="G46" s="49"/>
      <c r="H46" s="50">
        <f>+H45+H37</f>
        <v>0</v>
      </c>
      <c r="I46" s="8"/>
      <c r="J46" s="109"/>
      <c r="K46" s="39"/>
      <c r="L46" s="39"/>
      <c r="M46" s="39"/>
      <c r="N46" s="39"/>
      <c r="O46" s="39"/>
      <c r="P46" s="39"/>
      <c r="Q46" s="39"/>
      <c r="R46" s="1"/>
      <c r="S46" s="1"/>
      <c r="T46" s="1"/>
      <c r="U46" s="1"/>
      <c r="V46" s="1"/>
      <c r="W46" s="1"/>
      <c r="Y46" s="19"/>
      <c r="Z46" s="19"/>
      <c r="AA46" s="20"/>
    </row>
    <row r="47" spans="2:33" ht="15" customHeight="1" x14ac:dyDescent="0.2">
      <c r="B47" s="137">
        <v>37</v>
      </c>
      <c r="C47" s="204" t="s">
        <v>169</v>
      </c>
      <c r="D47" s="261"/>
      <c r="E47" s="261"/>
      <c r="F47" s="261"/>
      <c r="G47" s="262"/>
      <c r="H47" s="51" t="e">
        <f>+H45/H46</f>
        <v>#DIV/0!</v>
      </c>
      <c r="I47" s="8"/>
      <c r="J47" s="109"/>
      <c r="K47" s="39"/>
      <c r="L47" s="39"/>
      <c r="M47" s="39"/>
      <c r="N47" s="39"/>
      <c r="O47" s="39"/>
      <c r="P47" s="39"/>
      <c r="Q47" s="39"/>
      <c r="R47" s="1"/>
      <c r="S47" s="1"/>
      <c r="T47" s="1"/>
      <c r="U47" s="1"/>
      <c r="V47" s="1"/>
      <c r="W47" s="1"/>
      <c r="Y47" s="19"/>
      <c r="Z47" s="19"/>
      <c r="AA47" s="20"/>
    </row>
    <row r="48" spans="2:33" ht="7.5" customHeight="1" x14ac:dyDescent="0.2">
      <c r="B48" s="137"/>
      <c r="C48" s="263"/>
      <c r="D48" s="263"/>
      <c r="E48" s="263"/>
      <c r="F48" s="78"/>
      <c r="G48" s="106"/>
      <c r="H48" s="106"/>
      <c r="I48" s="8"/>
      <c r="J48" s="109"/>
      <c r="K48" s="1"/>
      <c r="L48" s="1"/>
      <c r="M48" s="1"/>
      <c r="N48" s="1"/>
      <c r="O48" s="1"/>
      <c r="P48" s="1"/>
      <c r="Q48" s="1"/>
      <c r="R48" s="1"/>
      <c r="S48" s="1"/>
      <c r="T48" s="1"/>
      <c r="U48" s="1"/>
      <c r="V48" s="1"/>
      <c r="W48" s="1"/>
    </row>
    <row r="49" spans="2:23" ht="18" customHeight="1" x14ac:dyDescent="0.2">
      <c r="B49" s="137">
        <v>38</v>
      </c>
      <c r="C49" s="252" t="s">
        <v>139</v>
      </c>
      <c r="D49" s="253"/>
      <c r="E49" s="254"/>
      <c r="F49" s="52"/>
      <c r="G49" s="49"/>
      <c r="H49" s="53">
        <f>+G29*590/1000</f>
        <v>0</v>
      </c>
      <c r="I49" s="8"/>
      <c r="J49" s="109"/>
      <c r="K49" s="1"/>
      <c r="L49" s="1"/>
      <c r="M49" s="1"/>
      <c r="N49" s="1"/>
      <c r="O49" s="1"/>
      <c r="P49" s="1"/>
      <c r="Q49" s="1"/>
      <c r="R49" s="1"/>
      <c r="S49" s="1"/>
      <c r="T49" s="1"/>
      <c r="U49" s="1"/>
      <c r="V49" s="1"/>
      <c r="W49" s="1"/>
    </row>
    <row r="50" spans="2:23" ht="18" customHeight="1" x14ac:dyDescent="0.2">
      <c r="B50" s="137">
        <v>39</v>
      </c>
      <c r="C50" s="252" t="s">
        <v>16</v>
      </c>
      <c r="D50" s="253"/>
      <c r="E50" s="254"/>
      <c r="F50" s="52"/>
      <c r="G50" s="49"/>
      <c r="H50" s="54">
        <v>20</v>
      </c>
      <c r="I50" s="8"/>
      <c r="J50" s="109"/>
      <c r="K50" s="1"/>
      <c r="L50" s="1"/>
      <c r="M50" s="1"/>
      <c r="N50" s="1"/>
      <c r="O50" s="1"/>
      <c r="P50" s="1"/>
      <c r="Q50" s="1"/>
      <c r="R50" s="1"/>
      <c r="S50" s="1"/>
      <c r="T50" s="1"/>
      <c r="U50" s="1"/>
      <c r="V50" s="1"/>
      <c r="W50" s="1"/>
    </row>
    <row r="51" spans="2:23" ht="18" customHeight="1" x14ac:dyDescent="0.2">
      <c r="B51" s="137">
        <v>40</v>
      </c>
      <c r="C51" s="252" t="s">
        <v>140</v>
      </c>
      <c r="D51" s="253"/>
      <c r="E51" s="254"/>
      <c r="F51" s="52"/>
      <c r="G51" s="49"/>
      <c r="H51" s="84">
        <f>+H49*H50/1000</f>
        <v>0</v>
      </c>
      <c r="I51" s="8"/>
      <c r="J51" s="109"/>
      <c r="K51" s="1"/>
      <c r="L51" s="1"/>
      <c r="M51" s="1"/>
      <c r="N51" s="1"/>
      <c r="O51" s="1"/>
      <c r="P51" s="1"/>
      <c r="Q51" s="1"/>
      <c r="R51" s="1"/>
      <c r="S51" s="1"/>
      <c r="T51" s="1"/>
      <c r="U51" s="1"/>
      <c r="V51" s="1"/>
      <c r="W51" s="1"/>
    </row>
    <row r="52" spans="2:23" ht="18" customHeight="1" x14ac:dyDescent="0.2">
      <c r="B52" s="137">
        <v>41</v>
      </c>
      <c r="C52" s="252" t="s">
        <v>54</v>
      </c>
      <c r="D52" s="253"/>
      <c r="E52" s="254"/>
      <c r="F52" s="52"/>
      <c r="G52" s="49"/>
      <c r="H52" s="85" t="e">
        <f>+(H46*förderquote)/H51</f>
        <v>#DIV/0!</v>
      </c>
      <c r="I52" s="8"/>
      <c r="J52" s="109"/>
      <c r="K52" s="1"/>
      <c r="L52" s="1"/>
      <c r="M52" s="1"/>
      <c r="N52" s="1"/>
      <c r="O52" s="1"/>
      <c r="P52" s="1"/>
      <c r="Q52" s="1"/>
      <c r="R52" s="1"/>
      <c r="S52" s="1"/>
      <c r="T52" s="1"/>
      <c r="U52" s="1"/>
      <c r="V52" s="1"/>
      <c r="W52" s="1"/>
    </row>
    <row r="53" spans="2:23" ht="18" customHeight="1" x14ac:dyDescent="0.2">
      <c r="B53" s="137">
        <v>42</v>
      </c>
      <c r="C53" s="252" t="s">
        <v>78</v>
      </c>
      <c r="D53" s="253"/>
      <c r="E53" s="254"/>
      <c r="F53" s="52"/>
      <c r="G53" s="49"/>
      <c r="H53" s="86" t="e">
        <f>+H46/(G29*0.23)</f>
        <v>#DIV/0!</v>
      </c>
      <c r="I53" s="8"/>
      <c r="J53" s="109"/>
      <c r="K53" s="1"/>
      <c r="L53" s="1"/>
      <c r="M53" s="1"/>
      <c r="N53" s="1"/>
      <c r="O53" s="1"/>
      <c r="P53" s="1"/>
      <c r="Q53" s="1"/>
      <c r="R53" s="1"/>
      <c r="S53" s="1"/>
      <c r="T53" s="1"/>
      <c r="U53" s="1"/>
      <c r="V53" s="1"/>
      <c r="W53" s="1"/>
    </row>
    <row r="54" spans="2:23" ht="36" customHeight="1" x14ac:dyDescent="0.2">
      <c r="B54" s="137">
        <v>43</v>
      </c>
      <c r="C54" s="264" t="s">
        <v>13</v>
      </c>
      <c r="D54" s="265"/>
      <c r="E54" s="266"/>
      <c r="F54" s="8"/>
      <c r="G54" s="191"/>
      <c r="H54" s="192"/>
      <c r="I54" s="8"/>
      <c r="J54" s="109"/>
      <c r="K54" s="1"/>
      <c r="L54" s="1"/>
      <c r="M54" s="1"/>
      <c r="N54" s="1"/>
      <c r="O54" s="1"/>
      <c r="P54" s="1"/>
      <c r="Q54" s="1"/>
      <c r="R54" s="1"/>
      <c r="S54" s="1"/>
      <c r="T54" s="1"/>
      <c r="U54" s="1"/>
      <c r="V54" s="1"/>
      <c r="W54" s="1"/>
    </row>
    <row r="55" spans="2:23" ht="9" customHeight="1" x14ac:dyDescent="0.2">
      <c r="B55" s="137"/>
      <c r="C55" s="17"/>
      <c r="D55" s="17"/>
      <c r="E55" s="105"/>
      <c r="F55" s="8"/>
      <c r="G55" s="8"/>
      <c r="H55" s="8"/>
      <c r="I55" s="8"/>
      <c r="J55" s="109"/>
      <c r="K55" s="1"/>
      <c r="L55" s="1"/>
      <c r="M55" s="1"/>
      <c r="N55" s="1"/>
      <c r="O55" s="1"/>
      <c r="P55" s="1"/>
      <c r="Q55" s="1"/>
      <c r="R55" s="1"/>
      <c r="S55" s="1"/>
      <c r="T55" s="1"/>
      <c r="U55" s="1"/>
      <c r="V55" s="1"/>
      <c r="W55" s="1"/>
    </row>
    <row r="56" spans="2:23" ht="12.75" customHeight="1" x14ac:dyDescent="0.2">
      <c r="B56" s="137" t="s">
        <v>17</v>
      </c>
      <c r="C56" s="193" t="s">
        <v>113</v>
      </c>
      <c r="D56" s="193"/>
      <c r="E56" s="193"/>
      <c r="F56" s="193"/>
      <c r="G56" s="193"/>
      <c r="H56" s="193"/>
      <c r="I56" s="17"/>
      <c r="J56" s="110"/>
    </row>
    <row r="57" spans="2:23" ht="12.75" customHeight="1" x14ac:dyDescent="0.2">
      <c r="B57" s="137" t="s">
        <v>18</v>
      </c>
      <c r="C57" s="189" t="s">
        <v>51</v>
      </c>
      <c r="D57" s="189"/>
      <c r="E57" s="189"/>
      <c r="F57" s="189"/>
      <c r="G57" s="189"/>
      <c r="H57" s="189"/>
      <c r="I57" s="17"/>
      <c r="J57" s="110"/>
    </row>
    <row r="58" spans="2:23" ht="12.75" customHeight="1" x14ac:dyDescent="0.2">
      <c r="B58" s="137" t="s">
        <v>27</v>
      </c>
      <c r="C58" s="201" t="s">
        <v>52</v>
      </c>
      <c r="D58" s="201"/>
      <c r="E58" s="201"/>
      <c r="F58" s="17"/>
      <c r="G58" s="17"/>
      <c r="H58" s="17"/>
      <c r="I58" s="17"/>
      <c r="J58" s="110"/>
    </row>
    <row r="59" spans="2:23" ht="12.75" customHeight="1" x14ac:dyDescent="0.2">
      <c r="B59" s="137" t="s">
        <v>53</v>
      </c>
      <c r="C59" s="193" t="s">
        <v>114</v>
      </c>
      <c r="D59" s="193"/>
      <c r="E59" s="193"/>
      <c r="F59" s="193"/>
      <c r="G59" s="193"/>
      <c r="H59" s="193"/>
      <c r="I59" s="17"/>
      <c r="J59" s="110"/>
    </row>
    <row r="60" spans="2:23" ht="12.75" customHeight="1" x14ac:dyDescent="0.2">
      <c r="B60" s="137" t="s">
        <v>57</v>
      </c>
      <c r="C60" s="197" t="s">
        <v>168</v>
      </c>
      <c r="D60" s="197"/>
      <c r="E60" s="197"/>
      <c r="F60" s="103"/>
      <c r="G60" s="103"/>
      <c r="H60" s="184" t="s">
        <v>125</v>
      </c>
      <c r="I60" s="184"/>
      <c r="J60" s="110"/>
    </row>
    <row r="61" spans="2:23" ht="12.75" customHeight="1" x14ac:dyDescent="0.2">
      <c r="B61" s="137"/>
      <c r="C61" s="17"/>
      <c r="D61" s="17"/>
      <c r="E61" s="17"/>
      <c r="F61" s="17"/>
      <c r="G61" s="17"/>
      <c r="H61" s="184"/>
      <c r="I61" s="184"/>
      <c r="J61" s="110"/>
    </row>
    <row r="62" spans="2:23" x14ac:dyDescent="0.2">
      <c r="B62" s="137"/>
      <c r="C62" s="17"/>
      <c r="D62" s="17"/>
      <c r="E62" s="17"/>
      <c r="F62" s="17"/>
      <c r="G62" s="17"/>
      <c r="H62" s="17"/>
      <c r="I62" s="17"/>
      <c r="J62" s="110"/>
    </row>
  </sheetData>
  <sheetProtection password="D9E5" sheet="1" objects="1" scenarios="1" selectLockedCells="1"/>
  <mergeCells count="66">
    <mergeCell ref="C60:E60"/>
    <mergeCell ref="H60:I61"/>
    <mergeCell ref="C53:E53"/>
    <mergeCell ref="C54:E54"/>
    <mergeCell ref="G54:H54"/>
    <mergeCell ref="C57:H57"/>
    <mergeCell ref="C58:E58"/>
    <mergeCell ref="C59:H59"/>
    <mergeCell ref="C37:D37"/>
    <mergeCell ref="C56:H56"/>
    <mergeCell ref="C45:D45"/>
    <mergeCell ref="C46:F46"/>
    <mergeCell ref="C47:G47"/>
    <mergeCell ref="C48:E48"/>
    <mergeCell ref="C49:E49"/>
    <mergeCell ref="C50:E50"/>
    <mergeCell ref="C51:E51"/>
    <mergeCell ref="C52:E52"/>
    <mergeCell ref="E39:F39"/>
    <mergeCell ref="E40:F40"/>
    <mergeCell ref="E41:F41"/>
    <mergeCell ref="E42:F42"/>
    <mergeCell ref="E43:F43"/>
    <mergeCell ref="C38:H38"/>
    <mergeCell ref="H28:I28"/>
    <mergeCell ref="C29:E29"/>
    <mergeCell ref="H29:I29"/>
    <mergeCell ref="C30:H30"/>
    <mergeCell ref="E31:F31"/>
    <mergeCell ref="E44:F44"/>
    <mergeCell ref="E33:F33"/>
    <mergeCell ref="E34:F34"/>
    <mergeCell ref="E35:F35"/>
    <mergeCell ref="E36:F36"/>
    <mergeCell ref="C21:E21"/>
    <mergeCell ref="E32:F32"/>
    <mergeCell ref="C28:E28"/>
    <mergeCell ref="C24:E24"/>
    <mergeCell ref="C25:E25"/>
    <mergeCell ref="C26:E26"/>
    <mergeCell ref="C27:E27"/>
    <mergeCell ref="C23:E23"/>
    <mergeCell ref="C8:E8"/>
    <mergeCell ref="G8:I8"/>
    <mergeCell ref="H9:I9"/>
    <mergeCell ref="C22:E22"/>
    <mergeCell ref="C11:E11"/>
    <mergeCell ref="C12:E12"/>
    <mergeCell ref="C13:E13"/>
    <mergeCell ref="C14:E14"/>
    <mergeCell ref="C15:E15"/>
    <mergeCell ref="C16:E16"/>
    <mergeCell ref="H22:I22"/>
    <mergeCell ref="C10:E10"/>
    <mergeCell ref="C17:E17"/>
    <mergeCell ref="C18:E18"/>
    <mergeCell ref="C19:E19"/>
    <mergeCell ref="C20:E20"/>
    <mergeCell ref="C7:E7"/>
    <mergeCell ref="G7:I7"/>
    <mergeCell ref="C2:I2"/>
    <mergeCell ref="C3:I3"/>
    <mergeCell ref="C5:E5"/>
    <mergeCell ref="G5:I5"/>
    <mergeCell ref="C6:E6"/>
    <mergeCell ref="G6:I6"/>
  </mergeCells>
  <dataValidations count="2">
    <dataValidation type="list" errorStyle="warning" allowBlank="1" showInputMessage="1" showErrorMessage="1" promptTitle="Bitte auswählen" prompt="Bitte geben Sie hier den geplanten Regelungstyp an" sqref="H14:I14">
      <formula1>Steuerungsdropdown</formula1>
    </dataValidation>
    <dataValidation type="list" errorStyle="warning" allowBlank="1" showInputMessage="1" showErrorMessage="1" promptTitle="Bitte auswählen" prompt="Bitte wählen sie hier den vorhandenen Regelungstyp aus" sqref="G14">
      <formula1>Steuerungsdropdown</formula1>
    </dataValidation>
  </dataValidations>
  <hyperlinks>
    <hyperlink ref="C57" location="Hinweise!A1" display="Informationen zu Volllaststunden in Abhängigkeit zum Raum finden Sie im Tabellenblatt Hinweise"/>
  </hyperlinks>
  <pageMargins left="0.39370078740157483" right="0.39370078740157483" top="0.39370078740157483" bottom="0.39370078740157483" header="0.51181102362204722" footer="0.5118110236220472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B1:AB62"/>
  <sheetViews>
    <sheetView showGridLines="0" view="pageBreakPreview" zoomScaleNormal="100" workbookViewId="0">
      <selection activeCell="G6" sqref="G6:I6"/>
    </sheetView>
  </sheetViews>
  <sheetFormatPr baseColWidth="10" defaultRowHeight="12.75" x14ac:dyDescent="0.2"/>
  <cols>
    <col min="1" max="1" width="2.5703125" customWidth="1"/>
    <col min="2" max="2" width="2.85546875" customWidth="1"/>
    <col min="3" max="3" width="25.42578125" customWidth="1"/>
    <col min="4" max="4" width="8.42578125" customWidth="1"/>
    <col min="5" max="5" width="23.28515625" customWidth="1"/>
    <col min="6" max="6" width="2.28515625" customWidth="1"/>
    <col min="7" max="8" width="20.7109375" customWidth="1"/>
    <col min="9" max="9" width="20.7109375" style="110" customWidth="1"/>
    <col min="10" max="10" width="1.7109375" customWidth="1"/>
    <col min="11" max="23" width="10.28515625" customWidth="1"/>
    <col min="24" max="24" width="9.140625" style="15" customWidth="1"/>
    <col min="25" max="25" width="11" customWidth="1"/>
    <col min="26" max="26" width="5.7109375" customWidth="1"/>
    <col min="27" max="27" width="6.140625" customWidth="1"/>
  </cols>
  <sheetData>
    <row r="1" spans="2:28" x14ac:dyDescent="0.2">
      <c r="E1" s="5"/>
    </row>
    <row r="2" spans="2:28" ht="23.25" x14ac:dyDescent="0.4">
      <c r="B2" s="137"/>
      <c r="C2" s="226" t="s">
        <v>143</v>
      </c>
      <c r="D2" s="226"/>
      <c r="E2" s="226"/>
      <c r="F2" s="226"/>
      <c r="G2" s="226"/>
      <c r="H2" s="226"/>
      <c r="I2" s="226"/>
      <c r="J2" s="109"/>
      <c r="K2" s="1"/>
      <c r="L2" s="1"/>
      <c r="M2" s="1"/>
      <c r="N2" s="1"/>
      <c r="O2" s="1"/>
      <c r="P2" s="1"/>
      <c r="Q2" s="1"/>
      <c r="R2" s="1"/>
      <c r="S2" s="1"/>
      <c r="T2" s="1"/>
      <c r="U2" s="1"/>
      <c r="V2" s="1"/>
      <c r="W2" s="1"/>
      <c r="X2" s="4"/>
    </row>
    <row r="3" spans="2:28" ht="15" customHeight="1" x14ac:dyDescent="0.2">
      <c r="B3" s="137"/>
      <c r="C3" s="227" t="s">
        <v>60</v>
      </c>
      <c r="D3" s="227"/>
      <c r="E3" s="227"/>
      <c r="F3" s="227"/>
      <c r="G3" s="227"/>
      <c r="H3" s="227"/>
      <c r="I3" s="227"/>
      <c r="J3" s="109"/>
      <c r="K3" s="1"/>
      <c r="L3" s="1"/>
      <c r="M3" s="1"/>
      <c r="N3" s="1"/>
      <c r="O3" s="1"/>
      <c r="P3" s="1"/>
      <c r="Q3" s="1"/>
      <c r="R3" s="1"/>
      <c r="S3" s="1"/>
      <c r="T3" s="1"/>
      <c r="U3" s="1"/>
      <c r="V3" s="1"/>
      <c r="W3" s="1"/>
    </row>
    <row r="4" spans="2:28" ht="6.75" customHeight="1" x14ac:dyDescent="0.2">
      <c r="B4" s="137"/>
      <c r="C4" s="17"/>
      <c r="D4" s="17"/>
      <c r="E4" s="7"/>
      <c r="F4" s="8"/>
      <c r="G4" s="8"/>
      <c r="H4" s="8"/>
      <c r="I4" s="8"/>
      <c r="J4" s="109"/>
      <c r="K4" s="1"/>
      <c r="L4" s="1"/>
      <c r="M4" s="1"/>
      <c r="N4" s="1"/>
      <c r="O4" s="1"/>
      <c r="P4" s="1"/>
      <c r="Q4" s="1"/>
      <c r="R4" s="1"/>
      <c r="S4" s="1"/>
      <c r="T4" s="1"/>
      <c r="U4" s="1"/>
      <c r="V4" s="1"/>
      <c r="W4" s="1"/>
    </row>
    <row r="5" spans="2:28" ht="18" customHeight="1" x14ac:dyDescent="0.2">
      <c r="B5" s="137">
        <v>1</v>
      </c>
      <c r="C5" s="239" t="s">
        <v>6</v>
      </c>
      <c r="D5" s="240"/>
      <c r="E5" s="241"/>
      <c r="F5" s="8"/>
      <c r="G5" s="233">
        <f>+BASISFORMULAR!F5</f>
        <v>0</v>
      </c>
      <c r="H5" s="234"/>
      <c r="I5" s="235"/>
      <c r="J5" s="109"/>
      <c r="K5" s="1"/>
      <c r="L5" s="1"/>
      <c r="M5" s="1"/>
      <c r="N5" s="1"/>
      <c r="O5" s="1"/>
      <c r="P5" s="1"/>
      <c r="Q5" s="1"/>
      <c r="R5" s="1"/>
      <c r="S5" s="1"/>
      <c r="T5" s="1"/>
      <c r="U5" s="1"/>
      <c r="V5" s="1"/>
      <c r="W5" s="1"/>
    </row>
    <row r="6" spans="2:28" ht="18" customHeight="1" x14ac:dyDescent="0.2">
      <c r="B6" s="137">
        <v>2</v>
      </c>
      <c r="C6" s="239" t="s">
        <v>62</v>
      </c>
      <c r="D6" s="240"/>
      <c r="E6" s="241"/>
      <c r="F6" s="8"/>
      <c r="G6" s="230"/>
      <c r="H6" s="231"/>
      <c r="I6" s="232"/>
      <c r="J6" s="109"/>
      <c r="K6" s="1"/>
      <c r="L6" s="1"/>
      <c r="M6" s="1"/>
      <c r="N6" s="1"/>
      <c r="O6" s="1"/>
      <c r="P6" s="1"/>
      <c r="Q6" s="1"/>
      <c r="R6" s="1"/>
      <c r="S6" s="1"/>
      <c r="T6" s="1"/>
      <c r="U6" s="1"/>
      <c r="V6" s="1"/>
      <c r="W6" s="1"/>
      <c r="X6" s="119"/>
      <c r="Y6" s="118"/>
      <c r="Z6" s="118"/>
      <c r="AA6" s="118"/>
      <c r="AB6" s="118"/>
    </row>
    <row r="7" spans="2:28" ht="18" customHeight="1" x14ac:dyDescent="0.2">
      <c r="B7" s="137">
        <v>3</v>
      </c>
      <c r="C7" s="236" t="s">
        <v>71</v>
      </c>
      <c r="D7" s="237"/>
      <c r="E7" s="238"/>
      <c r="F7" s="8"/>
      <c r="G7" s="230"/>
      <c r="H7" s="231"/>
      <c r="I7" s="232"/>
      <c r="J7" s="109"/>
      <c r="K7" s="1"/>
      <c r="L7" s="1"/>
      <c r="M7" s="1"/>
      <c r="N7" s="1"/>
      <c r="O7" s="1"/>
      <c r="P7" s="1"/>
      <c r="Q7" s="1"/>
      <c r="R7" s="1"/>
      <c r="S7" s="1"/>
      <c r="T7" s="1"/>
      <c r="U7" s="1"/>
      <c r="V7" s="1"/>
      <c r="W7" s="1"/>
      <c r="X7" s="119"/>
      <c r="Y7" s="118"/>
      <c r="Z7" s="118"/>
      <c r="AA7" s="118"/>
      <c r="AB7" s="118"/>
    </row>
    <row r="8" spans="2:28" ht="18" customHeight="1" x14ac:dyDescent="0.2">
      <c r="B8" s="137">
        <v>4</v>
      </c>
      <c r="C8" s="239" t="s">
        <v>72</v>
      </c>
      <c r="D8" s="240"/>
      <c r="E8" s="241"/>
      <c r="F8" s="8"/>
      <c r="G8" s="230"/>
      <c r="H8" s="231"/>
      <c r="I8" s="232"/>
      <c r="J8" s="109"/>
      <c r="K8" s="1"/>
      <c r="L8" s="1"/>
      <c r="M8" s="1"/>
      <c r="N8" s="1"/>
      <c r="O8" s="1"/>
      <c r="P8" s="1"/>
      <c r="Q8" s="1"/>
      <c r="R8" s="1"/>
      <c r="S8" s="1"/>
      <c r="T8" s="1"/>
      <c r="U8" s="1"/>
      <c r="V8" s="1"/>
      <c r="W8" s="1"/>
      <c r="X8" s="119"/>
      <c r="Y8" s="118"/>
      <c r="Z8" s="118"/>
      <c r="AA8" s="118"/>
      <c r="AB8" s="118"/>
    </row>
    <row r="9" spans="2:28" ht="14.25" customHeight="1" x14ac:dyDescent="0.25">
      <c r="B9" s="137"/>
      <c r="C9" s="17"/>
      <c r="D9" s="17"/>
      <c r="E9" s="34"/>
      <c r="F9" s="8"/>
      <c r="G9" s="42" t="s">
        <v>7</v>
      </c>
      <c r="H9" s="242" t="s">
        <v>8</v>
      </c>
      <c r="I9" s="243"/>
      <c r="J9" s="109"/>
      <c r="K9" s="1"/>
      <c r="L9" s="1"/>
      <c r="M9" s="1"/>
      <c r="N9" s="1"/>
      <c r="O9" s="1"/>
      <c r="P9" s="1"/>
      <c r="Q9" s="1"/>
      <c r="R9" s="1"/>
      <c r="S9" s="1"/>
      <c r="T9" s="1"/>
      <c r="U9" s="1"/>
      <c r="V9" s="1"/>
      <c r="W9" s="1"/>
      <c r="X9" s="119"/>
      <c r="Y9" s="118"/>
      <c r="Z9" s="118"/>
      <c r="AA9" s="118"/>
      <c r="AB9" s="118"/>
    </row>
    <row r="10" spans="2:28" ht="30" x14ac:dyDescent="0.2">
      <c r="B10" s="137">
        <v>5</v>
      </c>
      <c r="C10" s="244" t="s">
        <v>14</v>
      </c>
      <c r="D10" s="245"/>
      <c r="E10" s="246"/>
      <c r="F10" s="8"/>
      <c r="G10" s="74"/>
      <c r="H10" s="107" t="s">
        <v>144</v>
      </c>
      <c r="I10" s="107" t="s">
        <v>145</v>
      </c>
      <c r="J10" s="109"/>
      <c r="K10" s="1"/>
      <c r="L10" s="1"/>
      <c r="M10" s="1"/>
      <c r="N10" s="1"/>
      <c r="O10" s="1"/>
      <c r="P10" s="1"/>
      <c r="Q10" s="1"/>
      <c r="R10" s="1"/>
      <c r="S10" s="1"/>
      <c r="T10" s="1"/>
      <c r="U10" s="1"/>
      <c r="V10" s="1"/>
      <c r="W10" s="1"/>
      <c r="X10" s="119"/>
      <c r="Y10" s="118"/>
      <c r="Z10" s="118"/>
      <c r="AA10" s="118"/>
      <c r="AB10" s="118"/>
    </row>
    <row r="11" spans="2:28" ht="15" customHeight="1" x14ac:dyDescent="0.2">
      <c r="B11" s="137">
        <v>6</v>
      </c>
      <c r="C11" s="244" t="s">
        <v>9</v>
      </c>
      <c r="D11" s="245"/>
      <c r="E11" s="246"/>
      <c r="F11" s="8"/>
      <c r="G11" s="74"/>
      <c r="H11" s="74"/>
      <c r="I11" s="74"/>
      <c r="J11" s="109"/>
      <c r="K11" s="1"/>
      <c r="L11" s="1"/>
      <c r="M11" s="1"/>
      <c r="N11" s="1"/>
      <c r="O11" s="1"/>
      <c r="P11" s="1"/>
      <c r="Q11" s="1"/>
      <c r="R11" s="1"/>
      <c r="S11" s="1"/>
      <c r="T11" s="1"/>
      <c r="U11" s="1"/>
      <c r="V11" s="1"/>
      <c r="W11" s="1"/>
      <c r="X11" s="119"/>
      <c r="Y11" s="118"/>
      <c r="Z11" s="118"/>
      <c r="AA11" s="118"/>
      <c r="AB11" s="118"/>
    </row>
    <row r="12" spans="2:28" ht="15" customHeight="1" x14ac:dyDescent="0.2">
      <c r="B12" s="137">
        <v>7</v>
      </c>
      <c r="C12" s="244" t="s">
        <v>10</v>
      </c>
      <c r="D12" s="245"/>
      <c r="E12" s="246"/>
      <c r="F12" s="8"/>
      <c r="G12" s="74"/>
      <c r="H12" s="74"/>
      <c r="I12" s="74"/>
      <c r="J12" s="109"/>
      <c r="K12" s="1"/>
      <c r="L12" s="1"/>
      <c r="M12" s="1"/>
      <c r="N12" s="1"/>
      <c r="O12" s="1"/>
      <c r="P12" s="1"/>
      <c r="Q12" s="1"/>
      <c r="R12" s="1"/>
      <c r="S12" s="1"/>
      <c r="T12" s="1"/>
      <c r="U12" s="1"/>
      <c r="V12" s="1"/>
      <c r="W12" s="1"/>
      <c r="X12" s="119"/>
      <c r="Y12" s="113"/>
      <c r="Z12" s="113"/>
      <c r="AA12" s="113"/>
      <c r="AB12" s="118"/>
    </row>
    <row r="13" spans="2:28" ht="15" customHeight="1" x14ac:dyDescent="0.2">
      <c r="B13" s="137">
        <v>8</v>
      </c>
      <c r="C13" s="244" t="s">
        <v>11</v>
      </c>
      <c r="D13" s="245"/>
      <c r="E13" s="246"/>
      <c r="F13" s="8"/>
      <c r="G13" s="74"/>
      <c r="H13" s="74"/>
      <c r="I13" s="74"/>
      <c r="J13" s="109"/>
      <c r="K13" s="1"/>
      <c r="L13" s="1"/>
      <c r="M13" s="1"/>
      <c r="N13" s="1"/>
      <c r="O13" s="1"/>
      <c r="P13" s="1"/>
      <c r="Q13" s="1"/>
      <c r="R13" s="1"/>
      <c r="S13" s="1"/>
      <c r="T13" s="1"/>
      <c r="U13" s="1"/>
      <c r="V13" s="1"/>
      <c r="W13" s="1"/>
      <c r="X13" s="119"/>
      <c r="Y13" s="113"/>
      <c r="Z13" s="113"/>
      <c r="AA13" s="113"/>
      <c r="AB13" s="118"/>
    </row>
    <row r="14" spans="2:28" ht="18" customHeight="1" x14ac:dyDescent="0.2">
      <c r="B14" s="137">
        <v>9</v>
      </c>
      <c r="C14" s="244" t="s">
        <v>63</v>
      </c>
      <c r="D14" s="245"/>
      <c r="E14" s="246"/>
      <c r="F14" s="8"/>
      <c r="G14" s="145" t="s">
        <v>141</v>
      </c>
      <c r="H14" s="145" t="s">
        <v>141</v>
      </c>
      <c r="I14" s="145" t="s">
        <v>141</v>
      </c>
      <c r="J14" s="109"/>
      <c r="K14" s="1"/>
      <c r="L14" s="1"/>
      <c r="M14" s="1"/>
      <c r="N14" s="1"/>
      <c r="O14" s="1"/>
      <c r="P14" s="1"/>
      <c r="Q14" s="1"/>
      <c r="R14" s="1"/>
      <c r="S14" s="1"/>
      <c r="T14" s="1"/>
      <c r="U14" s="1"/>
      <c r="V14" s="1"/>
      <c r="W14" s="1"/>
      <c r="X14" s="120"/>
      <c r="Y14" s="114"/>
      <c r="Z14" s="114"/>
      <c r="AA14" s="113"/>
      <c r="AB14" s="118"/>
    </row>
    <row r="15" spans="2:28" ht="15" customHeight="1" x14ac:dyDescent="0.2">
      <c r="B15" s="137">
        <v>10</v>
      </c>
      <c r="C15" s="247" t="s">
        <v>159</v>
      </c>
      <c r="D15" s="248"/>
      <c r="E15" s="249"/>
      <c r="F15" s="8"/>
      <c r="G15" s="29"/>
      <c r="H15" s="29"/>
      <c r="I15" s="29"/>
      <c r="J15" s="109"/>
      <c r="K15" s="1"/>
      <c r="L15" s="1"/>
      <c r="M15" s="1"/>
      <c r="N15" s="1"/>
      <c r="O15" s="1"/>
      <c r="P15" s="1"/>
      <c r="Q15" s="1"/>
      <c r="R15" s="1"/>
      <c r="S15" s="1"/>
      <c r="T15" s="1"/>
      <c r="U15" s="1"/>
      <c r="V15" s="1"/>
      <c r="W15" s="1"/>
      <c r="X15" s="119"/>
      <c r="Y15" s="114"/>
      <c r="Z15" s="114"/>
      <c r="AA15" s="113"/>
      <c r="AB15" s="118"/>
    </row>
    <row r="16" spans="2:28" ht="15" customHeight="1" x14ac:dyDescent="0.2">
      <c r="B16" s="137">
        <v>11</v>
      </c>
      <c r="C16" s="244" t="s">
        <v>0</v>
      </c>
      <c r="D16" s="245"/>
      <c r="E16" s="246"/>
      <c r="F16" s="8"/>
      <c r="G16" s="29"/>
      <c r="H16" s="29"/>
      <c r="I16" s="29"/>
      <c r="J16" s="109"/>
      <c r="K16" s="1"/>
      <c r="L16" s="1"/>
      <c r="M16" s="1"/>
      <c r="N16" s="1"/>
      <c r="O16" s="1"/>
      <c r="P16" s="1"/>
      <c r="Q16" s="1"/>
      <c r="R16" s="1"/>
      <c r="S16" s="1"/>
      <c r="T16" s="1"/>
      <c r="U16" s="1"/>
      <c r="V16" s="1"/>
      <c r="W16" s="1"/>
      <c r="X16" s="119"/>
      <c r="Y16" s="114"/>
      <c r="Z16" s="114"/>
      <c r="AA16" s="113"/>
      <c r="AB16" s="118"/>
    </row>
    <row r="17" spans="2:28" ht="17.25" customHeight="1" x14ac:dyDescent="0.2">
      <c r="B17" s="137"/>
      <c r="C17" s="217" t="s">
        <v>73</v>
      </c>
      <c r="D17" s="217"/>
      <c r="E17" s="217"/>
      <c r="F17" s="8"/>
      <c r="G17" s="108"/>
      <c r="H17" s="108"/>
      <c r="I17" s="108"/>
      <c r="J17" s="109"/>
      <c r="K17" s="1"/>
      <c r="L17" s="1"/>
      <c r="M17" s="1"/>
      <c r="N17" s="1"/>
      <c r="O17" s="1"/>
      <c r="P17" s="1"/>
      <c r="Q17" s="1"/>
      <c r="R17" s="1"/>
      <c r="S17" s="1"/>
      <c r="T17" s="1"/>
      <c r="U17" s="1"/>
      <c r="V17" s="1"/>
      <c r="W17" s="1"/>
      <c r="X17" s="119"/>
      <c r="Y17" s="114"/>
      <c r="Z17" s="114"/>
      <c r="AA17" s="113"/>
      <c r="AB17" s="118"/>
    </row>
    <row r="18" spans="2:28" ht="15" x14ac:dyDescent="0.2">
      <c r="B18" s="137">
        <v>12</v>
      </c>
      <c r="C18" s="244" t="s">
        <v>1</v>
      </c>
      <c r="D18" s="245"/>
      <c r="E18" s="246"/>
      <c r="F18" s="8"/>
      <c r="G18" s="30"/>
      <c r="H18" s="30"/>
      <c r="I18" s="30"/>
      <c r="J18" s="109"/>
      <c r="K18" s="1"/>
      <c r="L18" s="1"/>
      <c r="M18" s="1"/>
      <c r="N18" s="1"/>
      <c r="O18" s="1"/>
      <c r="P18" s="1"/>
      <c r="Q18" s="1"/>
      <c r="R18" s="1"/>
      <c r="S18" s="1"/>
      <c r="T18" s="1"/>
      <c r="U18" s="1"/>
      <c r="V18" s="1"/>
      <c r="W18" s="1"/>
      <c r="X18" s="119"/>
      <c r="Y18" s="114"/>
      <c r="Z18" s="114"/>
      <c r="AA18" s="113"/>
      <c r="AB18" s="118"/>
    </row>
    <row r="19" spans="2:28" ht="15" customHeight="1" x14ac:dyDescent="0.2">
      <c r="B19" s="137">
        <v>13</v>
      </c>
      <c r="C19" s="244" t="s">
        <v>115</v>
      </c>
      <c r="D19" s="245"/>
      <c r="E19" s="246"/>
      <c r="F19" s="8"/>
      <c r="G19" s="88"/>
      <c r="H19" s="88"/>
      <c r="I19" s="88"/>
      <c r="J19" s="109"/>
      <c r="K19" s="1"/>
      <c r="L19" s="1"/>
      <c r="M19" s="1"/>
      <c r="N19" s="1"/>
      <c r="O19" s="1"/>
      <c r="P19" s="1"/>
      <c r="Q19" s="1"/>
      <c r="R19" s="1"/>
      <c r="S19" s="1"/>
      <c r="T19" s="1"/>
      <c r="U19" s="1"/>
      <c r="V19" s="1"/>
      <c r="W19" s="1"/>
      <c r="X19" s="119"/>
      <c r="Y19" s="114"/>
      <c r="Z19" s="114"/>
      <c r="AA19" s="113"/>
      <c r="AB19" s="118"/>
    </row>
    <row r="20" spans="2:28" ht="18" customHeight="1" x14ac:dyDescent="0.2">
      <c r="B20" s="137">
        <v>14</v>
      </c>
      <c r="C20" s="239" t="s">
        <v>28</v>
      </c>
      <c r="D20" s="240"/>
      <c r="E20" s="241"/>
      <c r="F20" s="8"/>
      <c r="G20" s="31">
        <f>+G18*G16+G19</f>
        <v>0</v>
      </c>
      <c r="H20" s="31">
        <f>+H18*H16+H19</f>
        <v>0</v>
      </c>
      <c r="I20" s="31">
        <f>+I18*I16+I19</f>
        <v>0</v>
      </c>
      <c r="J20" s="109"/>
      <c r="K20" s="1"/>
      <c r="L20" s="1"/>
      <c r="M20" s="1"/>
      <c r="N20" s="1"/>
      <c r="O20" s="1"/>
      <c r="P20" s="1"/>
      <c r="Q20" s="1"/>
      <c r="R20" s="1"/>
      <c r="S20" s="1"/>
      <c r="T20" s="1"/>
      <c r="U20" s="1"/>
      <c r="V20" s="1"/>
      <c r="W20" s="1"/>
      <c r="X20" s="119"/>
      <c r="Y20" s="115"/>
      <c r="Z20" s="115"/>
      <c r="AA20" s="116"/>
      <c r="AB20" s="118"/>
    </row>
    <row r="21" spans="2:28" ht="18" customHeight="1" x14ac:dyDescent="0.2">
      <c r="B21" s="137">
        <v>15</v>
      </c>
      <c r="C21" s="244" t="s">
        <v>2</v>
      </c>
      <c r="D21" s="245"/>
      <c r="E21" s="246"/>
      <c r="F21" s="8"/>
      <c r="G21" s="32">
        <f>G15*G20/1000</f>
        <v>0</v>
      </c>
      <c r="H21" s="32">
        <f>+H15*H20/1000</f>
        <v>0</v>
      </c>
      <c r="I21" s="32">
        <f>+I15*I20/1000</f>
        <v>0</v>
      </c>
      <c r="J21" s="109"/>
      <c r="K21" s="1"/>
      <c r="L21" s="1"/>
      <c r="M21" s="1"/>
      <c r="N21" s="1"/>
      <c r="O21" s="1"/>
      <c r="P21" s="1"/>
      <c r="Q21" s="1"/>
      <c r="R21" s="1"/>
      <c r="S21" s="1"/>
      <c r="T21" s="1"/>
      <c r="U21" s="1"/>
      <c r="V21" s="1"/>
      <c r="W21" s="1"/>
      <c r="X21" s="119"/>
      <c r="Y21" s="117"/>
      <c r="Z21" s="117"/>
      <c r="AA21" s="118"/>
      <c r="AB21" s="118"/>
    </row>
    <row r="22" spans="2:28" ht="18" customHeight="1" x14ac:dyDescent="0.2">
      <c r="B22" s="137">
        <v>16</v>
      </c>
      <c r="C22" s="244" t="s">
        <v>66</v>
      </c>
      <c r="D22" s="245"/>
      <c r="E22" s="246"/>
      <c r="F22" s="8"/>
      <c r="G22" s="31" t="e">
        <f>+G21/G8*1000</f>
        <v>#DIV/0!</v>
      </c>
      <c r="H22" s="215">
        <f>IF(G8&lt;&gt;0,(H21+I21)/G8*1000,0)</f>
        <v>0</v>
      </c>
      <c r="I22" s="216"/>
      <c r="J22" s="109"/>
      <c r="K22" s="43"/>
      <c r="L22" s="43"/>
      <c r="M22" s="43"/>
      <c r="N22" s="43"/>
      <c r="O22" s="43"/>
      <c r="P22" s="43"/>
      <c r="Q22" s="43"/>
      <c r="R22" s="1"/>
      <c r="S22" s="1"/>
      <c r="T22" s="1"/>
      <c r="U22" s="1"/>
      <c r="V22" s="1"/>
      <c r="W22" s="1"/>
      <c r="X22" s="119"/>
      <c r="Y22" s="117"/>
      <c r="Z22" s="117"/>
      <c r="AA22" s="118"/>
      <c r="AB22" s="118"/>
    </row>
    <row r="23" spans="2:28" ht="15" customHeight="1" x14ac:dyDescent="0.2">
      <c r="B23" s="137">
        <v>17</v>
      </c>
      <c r="C23" s="244" t="s">
        <v>67</v>
      </c>
      <c r="D23" s="245"/>
      <c r="E23" s="246"/>
      <c r="F23" s="8"/>
      <c r="G23" s="30"/>
      <c r="H23" s="55"/>
      <c r="I23" s="55"/>
      <c r="J23" s="109"/>
      <c r="K23" s="1"/>
      <c r="L23" s="1"/>
      <c r="M23" s="1"/>
      <c r="N23" s="1"/>
      <c r="O23" s="1"/>
      <c r="P23" s="1"/>
      <c r="Q23" s="1"/>
      <c r="R23" s="1"/>
      <c r="S23" s="1"/>
      <c r="T23" s="1"/>
      <c r="U23" s="1"/>
      <c r="V23" s="1"/>
      <c r="W23" s="1"/>
      <c r="X23" s="119"/>
      <c r="Y23" s="117"/>
      <c r="Z23" s="117"/>
      <c r="AA23" s="118"/>
      <c r="AB23" s="118"/>
    </row>
    <row r="24" spans="2:28" ht="15" customHeight="1" x14ac:dyDescent="0.2">
      <c r="B24" s="137">
        <v>18</v>
      </c>
      <c r="C24" s="239" t="s">
        <v>68</v>
      </c>
      <c r="D24" s="240"/>
      <c r="E24" s="241"/>
      <c r="F24" s="8"/>
      <c r="G24" s="55"/>
      <c r="H24" s="30"/>
      <c r="I24" s="30"/>
      <c r="J24" s="109"/>
      <c r="R24" s="1"/>
      <c r="S24" s="1"/>
      <c r="T24" s="1"/>
      <c r="U24" s="1"/>
      <c r="V24" s="1"/>
      <c r="W24" s="1"/>
      <c r="X24" s="119"/>
      <c r="Y24" s="124"/>
      <c r="Z24" s="117"/>
      <c r="AA24" s="118"/>
      <c r="AB24" s="118"/>
    </row>
    <row r="25" spans="2:28" ht="15" customHeight="1" x14ac:dyDescent="0.2">
      <c r="B25" s="137">
        <v>19</v>
      </c>
      <c r="C25" s="239" t="s">
        <v>69</v>
      </c>
      <c r="D25" s="240"/>
      <c r="E25" s="241"/>
      <c r="F25" s="8"/>
      <c r="G25" s="55"/>
      <c r="H25" s="30"/>
      <c r="I25" s="30"/>
      <c r="J25" s="109"/>
      <c r="R25" s="1"/>
      <c r="S25" s="1"/>
      <c r="T25" s="1"/>
      <c r="U25" s="1"/>
      <c r="V25" s="1"/>
      <c r="W25" s="1"/>
      <c r="X25" s="119"/>
      <c r="Y25" s="124"/>
      <c r="Z25" s="117"/>
      <c r="AA25" s="118"/>
      <c r="AB25" s="118"/>
    </row>
    <row r="26" spans="2:28" ht="15" customHeight="1" x14ac:dyDescent="0.2">
      <c r="B26" s="137">
        <v>20</v>
      </c>
      <c r="C26" s="239" t="s">
        <v>29</v>
      </c>
      <c r="D26" s="240"/>
      <c r="E26" s="241"/>
      <c r="F26" s="8"/>
      <c r="G26" s="55"/>
      <c r="H26" s="30"/>
      <c r="I26" s="30"/>
      <c r="J26" s="109"/>
      <c r="R26" s="1"/>
      <c r="S26" s="1"/>
      <c r="T26" s="1"/>
      <c r="U26" s="1"/>
      <c r="V26" s="1"/>
      <c r="W26" s="1"/>
      <c r="X26" s="119"/>
      <c r="Y26" s="124"/>
      <c r="Z26" s="117"/>
      <c r="AA26" s="118"/>
      <c r="AB26" s="118"/>
    </row>
    <row r="27" spans="2:28" ht="18" customHeight="1" x14ac:dyDescent="0.2">
      <c r="B27" s="137">
        <v>21</v>
      </c>
      <c r="C27" s="252" t="s">
        <v>30</v>
      </c>
      <c r="D27" s="253"/>
      <c r="E27" s="254"/>
      <c r="F27" s="52"/>
      <c r="G27" s="55"/>
      <c r="H27" s="56">
        <f>+G23-H24-H25-H26</f>
        <v>0</v>
      </c>
      <c r="I27" s="56">
        <f>+G23-I24-I25-I26</f>
        <v>0</v>
      </c>
      <c r="J27" s="109"/>
      <c r="K27" s="1"/>
      <c r="L27" s="1"/>
      <c r="M27" s="1"/>
      <c r="N27" s="1"/>
      <c r="O27" s="1"/>
      <c r="P27" s="1"/>
      <c r="Q27" s="1"/>
      <c r="R27" s="1"/>
      <c r="S27" s="1"/>
      <c r="T27" s="1"/>
      <c r="U27" s="1"/>
      <c r="V27" s="1"/>
      <c r="W27" s="1"/>
      <c r="X27" s="119"/>
      <c r="Y27" s="117"/>
      <c r="Z27" s="117"/>
      <c r="AA27" s="118"/>
      <c r="AB27" s="118"/>
    </row>
    <row r="28" spans="2:28" ht="18" customHeight="1" x14ac:dyDescent="0.2">
      <c r="B28" s="137">
        <v>22</v>
      </c>
      <c r="C28" s="252" t="s">
        <v>12</v>
      </c>
      <c r="D28" s="253"/>
      <c r="E28" s="254"/>
      <c r="F28" s="52"/>
      <c r="G28" s="56">
        <f>+G21*G23</f>
        <v>0</v>
      </c>
      <c r="H28" s="223">
        <f>+(H21*H27)+(I21*I27)</f>
        <v>0</v>
      </c>
      <c r="I28" s="224"/>
      <c r="J28" s="109"/>
      <c r="K28" s="1"/>
      <c r="L28" s="1"/>
      <c r="M28" s="1"/>
      <c r="N28" s="1"/>
      <c r="O28" s="1"/>
      <c r="P28" s="1"/>
      <c r="Q28" s="1"/>
      <c r="R28" s="1"/>
      <c r="S28" s="1"/>
      <c r="T28" s="1"/>
      <c r="U28" s="1"/>
      <c r="V28" s="1"/>
      <c r="W28" s="1"/>
      <c r="X28" s="119"/>
      <c r="Y28" s="117"/>
      <c r="Z28" s="117"/>
      <c r="AA28" s="118"/>
      <c r="AB28" s="118"/>
    </row>
    <row r="29" spans="2:28" ht="18" customHeight="1" x14ac:dyDescent="0.2">
      <c r="B29" s="137">
        <v>23</v>
      </c>
      <c r="C29" s="252" t="s">
        <v>70</v>
      </c>
      <c r="D29" s="253"/>
      <c r="E29" s="254"/>
      <c r="F29" s="52"/>
      <c r="G29" s="57">
        <f>IF(G23="",0,+G28-H28)</f>
        <v>0</v>
      </c>
      <c r="H29" s="221">
        <f>IF(G28&lt;&gt;0,+G29/G28,0)</f>
        <v>0</v>
      </c>
      <c r="I29" s="222"/>
      <c r="J29" s="109"/>
      <c r="K29" s="1"/>
      <c r="L29" s="1"/>
      <c r="M29" s="1"/>
      <c r="N29" s="1"/>
      <c r="O29" s="1"/>
      <c r="P29" s="1"/>
      <c r="Q29" s="1"/>
      <c r="R29" s="1"/>
      <c r="S29" s="1"/>
      <c r="T29" s="1"/>
      <c r="U29" s="1"/>
      <c r="V29" s="1"/>
      <c r="W29" s="1"/>
      <c r="X29" s="119"/>
      <c r="Y29" s="117"/>
      <c r="Z29" s="117"/>
      <c r="AA29" s="118"/>
      <c r="AB29" s="118"/>
    </row>
    <row r="30" spans="2:28" ht="17.25" customHeight="1" x14ac:dyDescent="0.2">
      <c r="B30" s="137"/>
      <c r="C30" s="212" t="s">
        <v>160</v>
      </c>
      <c r="D30" s="212"/>
      <c r="E30" s="212"/>
      <c r="F30" s="212"/>
      <c r="G30" s="212"/>
      <c r="H30" s="212"/>
      <c r="I30" s="8"/>
      <c r="J30" s="109"/>
      <c r="K30" s="1"/>
      <c r="L30" s="1"/>
      <c r="M30" s="1"/>
      <c r="N30" s="1"/>
      <c r="O30" s="1"/>
      <c r="P30" s="1"/>
      <c r="Q30" s="1"/>
      <c r="R30" s="1"/>
      <c r="S30" s="1"/>
      <c r="T30" s="1"/>
      <c r="U30" s="1"/>
      <c r="V30" s="1"/>
      <c r="W30" s="1"/>
      <c r="X30" s="119"/>
      <c r="Y30" s="117"/>
      <c r="Z30" s="117"/>
      <c r="AA30" s="118"/>
      <c r="AB30" s="118"/>
    </row>
    <row r="31" spans="2:28" ht="36.75" customHeight="1" x14ac:dyDescent="0.2">
      <c r="B31" s="137"/>
      <c r="C31" s="35" t="s">
        <v>74</v>
      </c>
      <c r="D31" s="35" t="s">
        <v>75</v>
      </c>
      <c r="E31" s="257" t="s">
        <v>92</v>
      </c>
      <c r="F31" s="258"/>
      <c r="G31" s="35" t="s">
        <v>94</v>
      </c>
      <c r="H31" s="35" t="s">
        <v>76</v>
      </c>
      <c r="I31" s="8"/>
      <c r="J31" s="109"/>
      <c r="K31" s="1"/>
      <c r="L31" s="1"/>
      <c r="M31" s="1"/>
      <c r="N31" s="1"/>
      <c r="O31" s="1"/>
      <c r="P31" s="1"/>
      <c r="Q31" s="1"/>
      <c r="R31" s="1"/>
      <c r="S31" s="1"/>
      <c r="T31" s="1"/>
      <c r="U31" s="1"/>
      <c r="V31" s="1"/>
      <c r="W31" s="1"/>
      <c r="X31" s="119"/>
      <c r="Y31" s="117"/>
      <c r="Z31" s="117"/>
      <c r="AA31" s="118"/>
      <c r="AB31" s="118"/>
    </row>
    <row r="32" spans="2:28" ht="15" x14ac:dyDescent="0.2">
      <c r="B32" s="137">
        <v>24</v>
      </c>
      <c r="C32" s="76"/>
      <c r="D32" s="30"/>
      <c r="E32" s="250"/>
      <c r="F32" s="251"/>
      <c r="G32" s="104"/>
      <c r="H32" s="40">
        <f>+(G32+E32)*D32</f>
        <v>0</v>
      </c>
      <c r="I32" s="8"/>
      <c r="J32" s="109"/>
      <c r="K32" s="1"/>
      <c r="L32" s="1"/>
      <c r="M32" s="1"/>
      <c r="N32" s="1"/>
      <c r="O32" s="1"/>
      <c r="P32" s="1"/>
      <c r="Q32" s="1"/>
      <c r="R32" s="1"/>
      <c r="S32" s="1"/>
      <c r="T32" s="1"/>
      <c r="U32" s="1"/>
      <c r="V32" s="1"/>
      <c r="W32" s="1"/>
      <c r="X32" s="119"/>
      <c r="Y32" s="117"/>
      <c r="Z32" s="117"/>
      <c r="AA32" s="118"/>
      <c r="AB32" s="118"/>
    </row>
    <row r="33" spans="2:28" ht="15" x14ac:dyDescent="0.2">
      <c r="B33" s="137">
        <v>25</v>
      </c>
      <c r="C33" s="76"/>
      <c r="D33" s="30"/>
      <c r="E33" s="255"/>
      <c r="F33" s="256"/>
      <c r="G33" s="104"/>
      <c r="H33" s="40">
        <f>+(G33+E33)*D33</f>
        <v>0</v>
      </c>
      <c r="I33" s="8"/>
      <c r="J33" s="109"/>
      <c r="K33" s="1"/>
      <c r="L33" s="1"/>
      <c r="M33" s="1"/>
      <c r="N33" s="1"/>
      <c r="O33" s="1"/>
      <c r="P33" s="1"/>
      <c r="Q33" s="1"/>
      <c r="R33" s="1"/>
      <c r="S33" s="1"/>
      <c r="T33" s="1"/>
      <c r="U33" s="1"/>
      <c r="V33" s="1"/>
      <c r="W33" s="1"/>
      <c r="X33" s="119"/>
      <c r="Y33" s="117"/>
      <c r="Z33" s="117"/>
      <c r="AA33" s="118"/>
      <c r="AB33" s="118"/>
    </row>
    <row r="34" spans="2:28" ht="15" x14ac:dyDescent="0.2">
      <c r="B34" s="137">
        <v>26</v>
      </c>
      <c r="C34" s="77"/>
      <c r="D34" s="30"/>
      <c r="E34" s="250"/>
      <c r="F34" s="251"/>
      <c r="G34" s="104"/>
      <c r="H34" s="40">
        <f>+(G34+E34)*D34</f>
        <v>0</v>
      </c>
      <c r="I34" s="8"/>
      <c r="J34" s="109"/>
      <c r="K34" s="1"/>
      <c r="L34" s="1"/>
      <c r="M34" s="1"/>
      <c r="N34" s="1"/>
      <c r="O34" s="1"/>
      <c r="P34" s="1"/>
      <c r="Q34" s="1"/>
      <c r="R34" s="1"/>
      <c r="S34" s="1"/>
      <c r="T34" s="1"/>
      <c r="U34" s="1"/>
      <c r="V34" s="1"/>
      <c r="W34" s="1"/>
      <c r="X34" s="119"/>
      <c r="Y34" s="117"/>
      <c r="Z34" s="117"/>
      <c r="AA34" s="118"/>
      <c r="AB34" s="118"/>
    </row>
    <row r="35" spans="2:28" ht="15" x14ac:dyDescent="0.2">
      <c r="B35" s="137">
        <v>27</v>
      </c>
      <c r="C35" s="77"/>
      <c r="D35" s="30"/>
      <c r="E35" s="250"/>
      <c r="F35" s="251"/>
      <c r="G35" s="104"/>
      <c r="H35" s="40">
        <f>+(G35+E35)*D35</f>
        <v>0</v>
      </c>
      <c r="I35" s="8"/>
      <c r="J35" s="109"/>
      <c r="K35" s="1"/>
      <c r="L35" s="1"/>
      <c r="M35" s="1"/>
      <c r="N35" s="1"/>
      <c r="O35" s="1"/>
      <c r="P35" s="1"/>
      <c r="Q35" s="1"/>
      <c r="R35" s="1"/>
      <c r="S35" s="1"/>
      <c r="T35" s="1"/>
      <c r="U35" s="1"/>
      <c r="V35" s="1"/>
      <c r="W35" s="1"/>
      <c r="X35" s="119"/>
      <c r="Y35" s="117"/>
      <c r="Z35" s="117"/>
      <c r="AA35" s="118"/>
      <c r="AB35" s="118"/>
    </row>
    <row r="36" spans="2:28" ht="15" x14ac:dyDescent="0.2">
      <c r="B36" s="137">
        <v>28</v>
      </c>
      <c r="C36" s="77"/>
      <c r="D36" s="30"/>
      <c r="E36" s="250"/>
      <c r="F36" s="251"/>
      <c r="G36" s="104"/>
      <c r="H36" s="40">
        <f>+(G36+E36)*D36</f>
        <v>0</v>
      </c>
      <c r="I36" s="8"/>
      <c r="J36" s="109"/>
      <c r="K36" s="1"/>
      <c r="L36" s="1"/>
      <c r="M36" s="1"/>
      <c r="N36" s="1"/>
      <c r="O36" s="1"/>
      <c r="P36" s="1"/>
      <c r="Q36" s="1"/>
      <c r="R36" s="1"/>
      <c r="S36" s="1"/>
      <c r="T36" s="1"/>
      <c r="U36" s="1"/>
      <c r="V36" s="1"/>
      <c r="W36" s="1"/>
      <c r="X36" s="119"/>
      <c r="Y36" s="117"/>
      <c r="Z36" s="117"/>
      <c r="AA36" s="118"/>
      <c r="AB36" s="118"/>
    </row>
    <row r="37" spans="2:28" ht="15" x14ac:dyDescent="0.2">
      <c r="B37" s="137">
        <v>29</v>
      </c>
      <c r="C37" s="220" t="s">
        <v>77</v>
      </c>
      <c r="D37" s="259"/>
      <c r="E37" s="36"/>
      <c r="F37" s="37"/>
      <c r="G37" s="38"/>
      <c r="H37" s="41">
        <f>+H36+H35+H34+H33+H32</f>
        <v>0</v>
      </c>
      <c r="I37" s="8"/>
      <c r="J37" s="109"/>
      <c r="K37" s="1"/>
      <c r="L37" s="1"/>
      <c r="M37" s="1"/>
      <c r="N37" s="1"/>
      <c r="O37" s="1"/>
      <c r="P37" s="1"/>
      <c r="Q37" s="1"/>
      <c r="R37" s="1"/>
      <c r="S37" s="1"/>
      <c r="T37" s="1"/>
      <c r="U37" s="1"/>
      <c r="V37" s="1"/>
      <c r="W37" s="1"/>
      <c r="Y37" s="19"/>
      <c r="Z37" s="19"/>
      <c r="AA37" s="20"/>
    </row>
    <row r="38" spans="2:28" ht="15" customHeight="1" x14ac:dyDescent="0.2">
      <c r="B38" s="137"/>
      <c r="C38" s="217" t="s">
        <v>161</v>
      </c>
      <c r="D38" s="217"/>
      <c r="E38" s="217"/>
      <c r="F38" s="217"/>
      <c r="G38" s="217"/>
      <c r="H38" s="217"/>
      <c r="I38" s="8"/>
      <c r="J38" s="109"/>
      <c r="K38" s="1"/>
      <c r="L38" s="1"/>
      <c r="M38" s="1"/>
      <c r="N38" s="1"/>
      <c r="O38" s="1"/>
      <c r="P38" s="1"/>
      <c r="Q38" s="1"/>
      <c r="R38" s="1"/>
      <c r="S38" s="1"/>
      <c r="T38" s="1"/>
      <c r="U38" s="1"/>
      <c r="V38" s="1"/>
      <c r="W38" s="1"/>
      <c r="Y38" s="19"/>
      <c r="Z38" s="19"/>
      <c r="AA38" s="20"/>
    </row>
    <row r="39" spans="2:28" ht="37.5" customHeight="1" x14ac:dyDescent="0.2">
      <c r="B39" s="137"/>
      <c r="C39" s="35" t="s">
        <v>74</v>
      </c>
      <c r="D39" s="35" t="s">
        <v>75</v>
      </c>
      <c r="E39" s="257" t="s">
        <v>92</v>
      </c>
      <c r="F39" s="258"/>
      <c r="G39" s="35" t="s">
        <v>94</v>
      </c>
      <c r="H39" s="35" t="s">
        <v>76</v>
      </c>
      <c r="I39" s="8"/>
      <c r="J39" s="109"/>
      <c r="K39" s="1"/>
      <c r="L39" s="1"/>
      <c r="M39" s="1"/>
      <c r="N39" s="1"/>
      <c r="O39" s="1"/>
      <c r="P39" s="1"/>
      <c r="Q39" s="1"/>
      <c r="R39" s="1"/>
      <c r="S39" s="1"/>
      <c r="T39" s="1"/>
      <c r="U39" s="1"/>
      <c r="V39" s="1"/>
      <c r="W39" s="1"/>
      <c r="Y39" s="19"/>
      <c r="Z39" s="19"/>
      <c r="AA39" s="20"/>
    </row>
    <row r="40" spans="2:28" ht="15" x14ac:dyDescent="0.2">
      <c r="B40" s="137">
        <v>30</v>
      </c>
      <c r="C40" s="77"/>
      <c r="D40" s="30"/>
      <c r="E40" s="250"/>
      <c r="F40" s="251"/>
      <c r="G40" s="104"/>
      <c r="H40" s="40">
        <f>+(G40+E40)*D40</f>
        <v>0</v>
      </c>
      <c r="I40" s="8"/>
      <c r="J40" s="109"/>
      <c r="K40" s="1"/>
      <c r="L40" s="1"/>
      <c r="M40" s="1"/>
      <c r="N40" s="1"/>
      <c r="O40" s="1"/>
      <c r="P40" s="1"/>
      <c r="Q40" s="1"/>
      <c r="R40" s="1"/>
      <c r="S40" s="1"/>
      <c r="T40" s="1"/>
      <c r="U40" s="1"/>
      <c r="V40" s="1"/>
      <c r="W40" s="1"/>
      <c r="Y40" s="19"/>
      <c r="Z40" s="19"/>
      <c r="AA40" s="20"/>
    </row>
    <row r="41" spans="2:28" ht="15" x14ac:dyDescent="0.2">
      <c r="B41" s="137">
        <v>31</v>
      </c>
      <c r="C41" s="77"/>
      <c r="D41" s="30"/>
      <c r="E41" s="255"/>
      <c r="F41" s="256"/>
      <c r="G41" s="104"/>
      <c r="H41" s="40">
        <f>+(G41+E41)*D41</f>
        <v>0</v>
      </c>
      <c r="I41" s="8"/>
      <c r="J41" s="109"/>
      <c r="K41" s="1"/>
      <c r="L41" s="1"/>
      <c r="M41" s="1"/>
      <c r="N41" s="1"/>
      <c r="O41" s="1"/>
      <c r="P41" s="1"/>
      <c r="Q41" s="1"/>
      <c r="R41" s="1"/>
      <c r="S41" s="1"/>
      <c r="T41" s="1"/>
      <c r="U41" s="1"/>
      <c r="V41" s="1"/>
      <c r="W41" s="1"/>
      <c r="Y41" s="19"/>
      <c r="Z41" s="19"/>
      <c r="AA41" s="20"/>
    </row>
    <row r="42" spans="2:28" ht="15" x14ac:dyDescent="0.2">
      <c r="B42" s="137">
        <v>32</v>
      </c>
      <c r="C42" s="77"/>
      <c r="D42" s="30"/>
      <c r="E42" s="250"/>
      <c r="F42" s="251"/>
      <c r="G42" s="104"/>
      <c r="H42" s="40">
        <f>+(G42+E42)*D42</f>
        <v>0</v>
      </c>
      <c r="I42" s="8"/>
      <c r="J42" s="109"/>
      <c r="K42" s="1"/>
      <c r="L42" s="1"/>
      <c r="M42" s="1"/>
      <c r="N42" s="1"/>
      <c r="O42" s="1"/>
      <c r="P42" s="1"/>
      <c r="Q42" s="1"/>
      <c r="R42" s="1"/>
      <c r="S42" s="1"/>
      <c r="T42" s="1"/>
      <c r="U42" s="1"/>
      <c r="V42" s="1"/>
      <c r="W42" s="1"/>
      <c r="Y42" s="19"/>
      <c r="Z42" s="19"/>
      <c r="AA42" s="20"/>
    </row>
    <row r="43" spans="2:28" ht="15" x14ac:dyDescent="0.2">
      <c r="B43" s="137">
        <v>33</v>
      </c>
      <c r="C43" s="77"/>
      <c r="D43" s="30"/>
      <c r="E43" s="250"/>
      <c r="F43" s="251"/>
      <c r="G43" s="104"/>
      <c r="H43" s="40">
        <f>+(G43+E43)*D43</f>
        <v>0</v>
      </c>
      <c r="I43" s="8"/>
      <c r="J43" s="109"/>
      <c r="K43" s="1"/>
      <c r="L43" s="1"/>
      <c r="M43" s="1"/>
      <c r="N43" s="1"/>
      <c r="O43" s="1"/>
      <c r="P43" s="1"/>
      <c r="Q43" s="1"/>
      <c r="R43" s="1"/>
      <c r="S43" s="1"/>
      <c r="T43" s="1"/>
      <c r="U43" s="1"/>
      <c r="V43" s="1"/>
      <c r="W43" s="1"/>
      <c r="Y43" s="19"/>
      <c r="Z43" s="19"/>
      <c r="AA43" s="20"/>
    </row>
    <row r="44" spans="2:28" ht="15" x14ac:dyDescent="0.2">
      <c r="B44" s="137">
        <v>34</v>
      </c>
      <c r="C44" s="77"/>
      <c r="D44" s="30"/>
      <c r="E44" s="250"/>
      <c r="F44" s="251"/>
      <c r="G44" s="104"/>
      <c r="H44" s="40">
        <f>+(G44+E44)*D44</f>
        <v>0</v>
      </c>
      <c r="I44" s="8"/>
      <c r="J44" s="109"/>
      <c r="K44" s="1"/>
      <c r="L44" s="1"/>
      <c r="M44" s="1"/>
      <c r="N44" s="1"/>
      <c r="O44" s="1"/>
      <c r="P44" s="1"/>
      <c r="Q44" s="1"/>
      <c r="R44" s="1"/>
      <c r="S44" s="1"/>
      <c r="T44" s="1"/>
      <c r="U44" s="1"/>
      <c r="V44" s="1"/>
      <c r="W44" s="1"/>
      <c r="Y44" s="19"/>
      <c r="Z44" s="19"/>
      <c r="AA44" s="20"/>
    </row>
    <row r="45" spans="2:28" ht="15" x14ac:dyDescent="0.2">
      <c r="B45" s="137">
        <v>35</v>
      </c>
      <c r="C45" s="206" t="s">
        <v>77</v>
      </c>
      <c r="D45" s="260"/>
      <c r="E45" s="46"/>
      <c r="F45" s="46"/>
      <c r="G45" s="47"/>
      <c r="H45" s="48">
        <f>+H44+H43+H42+H41+H40</f>
        <v>0</v>
      </c>
      <c r="I45" s="8"/>
      <c r="J45" s="109"/>
      <c r="K45" s="1"/>
      <c r="L45" s="1"/>
      <c r="M45" s="1"/>
      <c r="N45" s="1"/>
      <c r="O45" s="1"/>
      <c r="P45" s="1"/>
      <c r="Q45" s="1"/>
      <c r="R45" s="1"/>
      <c r="S45" s="1"/>
      <c r="T45" s="1"/>
      <c r="U45" s="1"/>
      <c r="V45" s="1"/>
      <c r="W45" s="1"/>
      <c r="Y45" s="19"/>
      <c r="Z45" s="19"/>
      <c r="AA45" s="20"/>
    </row>
    <row r="46" spans="2:28" ht="15" customHeight="1" x14ac:dyDescent="0.2">
      <c r="B46" s="137">
        <v>36</v>
      </c>
      <c r="C46" s="204" t="s">
        <v>93</v>
      </c>
      <c r="D46" s="261"/>
      <c r="E46" s="261"/>
      <c r="F46" s="262"/>
      <c r="G46" s="49"/>
      <c r="H46" s="50">
        <f>+H45+H37</f>
        <v>0</v>
      </c>
      <c r="I46" s="8"/>
      <c r="J46" s="109"/>
      <c r="K46" s="39"/>
      <c r="L46" s="39"/>
      <c r="M46" s="39"/>
      <c r="N46" s="39"/>
      <c r="O46" s="39"/>
      <c r="P46" s="39"/>
      <c r="Q46" s="39"/>
      <c r="R46" s="1"/>
      <c r="S46" s="1"/>
      <c r="T46" s="1"/>
      <c r="U46" s="1"/>
      <c r="V46" s="1"/>
      <c r="W46" s="1"/>
      <c r="Y46" s="19"/>
      <c r="Z46" s="19"/>
      <c r="AA46" s="20"/>
    </row>
    <row r="47" spans="2:28" ht="15" customHeight="1" x14ac:dyDescent="0.2">
      <c r="B47" s="137">
        <v>37</v>
      </c>
      <c r="C47" s="204" t="s">
        <v>169</v>
      </c>
      <c r="D47" s="261"/>
      <c r="E47" s="261"/>
      <c r="F47" s="261"/>
      <c r="G47" s="262"/>
      <c r="H47" s="51" t="e">
        <f>+H45/H46</f>
        <v>#DIV/0!</v>
      </c>
      <c r="I47" s="8"/>
      <c r="J47" s="109"/>
      <c r="K47" s="39"/>
      <c r="L47" s="39"/>
      <c r="M47" s="39"/>
      <c r="N47" s="39"/>
      <c r="O47" s="39"/>
      <c r="P47" s="39"/>
      <c r="Q47" s="39"/>
      <c r="R47" s="1"/>
      <c r="S47" s="1"/>
      <c r="T47" s="1"/>
      <c r="U47" s="1"/>
      <c r="V47" s="1"/>
      <c r="W47" s="1"/>
      <c r="Y47" s="19"/>
      <c r="Z47" s="19"/>
      <c r="AA47" s="20"/>
    </row>
    <row r="48" spans="2:28" ht="7.5" customHeight="1" x14ac:dyDescent="0.2">
      <c r="B48" s="137"/>
      <c r="C48" s="263"/>
      <c r="D48" s="263"/>
      <c r="E48" s="263"/>
      <c r="F48" s="78"/>
      <c r="G48" s="106"/>
      <c r="H48" s="106"/>
      <c r="I48" s="8"/>
      <c r="J48" s="109"/>
      <c r="K48" s="1"/>
      <c r="L48" s="1"/>
      <c r="M48" s="1"/>
      <c r="N48" s="1"/>
      <c r="O48" s="1"/>
      <c r="P48" s="1"/>
      <c r="Q48" s="1"/>
      <c r="R48" s="1"/>
      <c r="S48" s="1"/>
      <c r="T48" s="1"/>
      <c r="U48" s="1"/>
      <c r="V48" s="1"/>
      <c r="W48" s="1"/>
    </row>
    <row r="49" spans="2:23" ht="18" customHeight="1" x14ac:dyDescent="0.2">
      <c r="B49" s="137">
        <v>38</v>
      </c>
      <c r="C49" s="252" t="s">
        <v>139</v>
      </c>
      <c r="D49" s="253"/>
      <c r="E49" s="254"/>
      <c r="F49" s="52"/>
      <c r="G49" s="49"/>
      <c r="H49" s="53">
        <f>+G29*590/1000</f>
        <v>0</v>
      </c>
      <c r="I49" s="8"/>
      <c r="J49" s="109"/>
      <c r="K49" s="1"/>
      <c r="L49" s="1"/>
      <c r="M49" s="1"/>
      <c r="N49" s="1"/>
      <c r="O49" s="1"/>
      <c r="P49" s="1"/>
      <c r="Q49" s="1"/>
      <c r="R49" s="1"/>
      <c r="S49" s="1"/>
      <c r="T49" s="1"/>
      <c r="U49" s="1"/>
      <c r="V49" s="1"/>
      <c r="W49" s="1"/>
    </row>
    <row r="50" spans="2:23" ht="18" customHeight="1" x14ac:dyDescent="0.2">
      <c r="B50" s="137">
        <v>39</v>
      </c>
      <c r="C50" s="252" t="s">
        <v>16</v>
      </c>
      <c r="D50" s="253"/>
      <c r="E50" s="254"/>
      <c r="F50" s="52"/>
      <c r="G50" s="49"/>
      <c r="H50" s="54">
        <v>20</v>
      </c>
      <c r="I50" s="8"/>
      <c r="J50" s="109"/>
      <c r="K50" s="1"/>
      <c r="L50" s="1"/>
      <c r="M50" s="1"/>
      <c r="N50" s="1"/>
      <c r="O50" s="1"/>
      <c r="P50" s="1"/>
      <c r="Q50" s="1"/>
      <c r="R50" s="1"/>
      <c r="S50" s="1"/>
      <c r="T50" s="1"/>
      <c r="U50" s="1"/>
      <c r="V50" s="1"/>
      <c r="W50" s="1"/>
    </row>
    <row r="51" spans="2:23" ht="18" customHeight="1" x14ac:dyDescent="0.2">
      <c r="B51" s="137">
        <v>40</v>
      </c>
      <c r="C51" s="252" t="s">
        <v>140</v>
      </c>
      <c r="D51" s="253"/>
      <c r="E51" s="254"/>
      <c r="F51" s="52"/>
      <c r="G51" s="49"/>
      <c r="H51" s="84">
        <f>+H49*H50/1000</f>
        <v>0</v>
      </c>
      <c r="I51" s="8"/>
      <c r="J51" s="109"/>
      <c r="K51" s="1"/>
      <c r="L51" s="1"/>
      <c r="M51" s="1"/>
      <c r="N51" s="1"/>
      <c r="O51" s="1"/>
      <c r="P51" s="1"/>
      <c r="Q51" s="1"/>
      <c r="R51" s="1"/>
      <c r="S51" s="1"/>
      <c r="T51" s="1"/>
      <c r="U51" s="1"/>
      <c r="V51" s="1"/>
      <c r="W51" s="1"/>
    </row>
    <row r="52" spans="2:23" ht="18" customHeight="1" x14ac:dyDescent="0.2">
      <c r="B52" s="137">
        <v>41</v>
      </c>
      <c r="C52" s="252" t="s">
        <v>54</v>
      </c>
      <c r="D52" s="253"/>
      <c r="E52" s="254"/>
      <c r="F52" s="52"/>
      <c r="G52" s="49"/>
      <c r="H52" s="85" t="e">
        <f>+(H46*förderquote)/H51</f>
        <v>#DIV/0!</v>
      </c>
      <c r="I52" s="8"/>
      <c r="J52" s="109"/>
      <c r="K52" s="1"/>
      <c r="L52" s="1"/>
      <c r="M52" s="1"/>
      <c r="N52" s="1"/>
      <c r="O52" s="1"/>
      <c r="P52" s="1"/>
      <c r="Q52" s="1"/>
      <c r="R52" s="1"/>
      <c r="S52" s="1"/>
      <c r="T52" s="1"/>
      <c r="U52" s="1"/>
      <c r="V52" s="1"/>
      <c r="W52" s="1"/>
    </row>
    <row r="53" spans="2:23" ht="18" customHeight="1" x14ac:dyDescent="0.2">
      <c r="B53" s="137">
        <v>42</v>
      </c>
      <c r="C53" s="252" t="s">
        <v>78</v>
      </c>
      <c r="D53" s="253"/>
      <c r="E53" s="254"/>
      <c r="F53" s="52"/>
      <c r="G53" s="49"/>
      <c r="H53" s="86" t="e">
        <f>+H46/(G29*0.23)</f>
        <v>#DIV/0!</v>
      </c>
      <c r="I53" s="8"/>
      <c r="J53" s="109"/>
      <c r="K53" s="1"/>
      <c r="L53" s="1"/>
      <c r="M53" s="1"/>
      <c r="N53" s="1"/>
      <c r="O53" s="1"/>
      <c r="P53" s="1"/>
      <c r="Q53" s="1"/>
      <c r="R53" s="1"/>
      <c r="S53" s="1"/>
      <c r="T53" s="1"/>
      <c r="U53" s="1"/>
      <c r="V53" s="1"/>
      <c r="W53" s="1"/>
    </row>
    <row r="54" spans="2:23" ht="36" customHeight="1" x14ac:dyDescent="0.2">
      <c r="B54" s="137">
        <v>43</v>
      </c>
      <c r="C54" s="264" t="s">
        <v>13</v>
      </c>
      <c r="D54" s="265"/>
      <c r="E54" s="266"/>
      <c r="F54" s="8"/>
      <c r="G54" s="191"/>
      <c r="H54" s="192"/>
      <c r="I54" s="8"/>
      <c r="J54" s="109"/>
      <c r="K54" s="1"/>
      <c r="L54" s="1"/>
      <c r="M54" s="1"/>
      <c r="N54" s="1"/>
      <c r="O54" s="1"/>
      <c r="P54" s="1"/>
      <c r="Q54" s="1"/>
      <c r="R54" s="1"/>
      <c r="S54" s="1"/>
      <c r="T54" s="1"/>
      <c r="U54" s="1"/>
      <c r="V54" s="1"/>
      <c r="W54" s="1"/>
    </row>
    <row r="55" spans="2:23" ht="9" customHeight="1" x14ac:dyDescent="0.2">
      <c r="B55" s="137"/>
      <c r="C55" s="17"/>
      <c r="D55" s="17"/>
      <c r="E55" s="105"/>
      <c r="F55" s="8"/>
      <c r="G55" s="8"/>
      <c r="H55" s="8"/>
      <c r="I55" s="8"/>
      <c r="J55" s="109"/>
      <c r="K55" s="1"/>
      <c r="L55" s="1"/>
      <c r="M55" s="1"/>
      <c r="N55" s="1"/>
      <c r="O55" s="1"/>
      <c r="P55" s="1"/>
      <c r="Q55" s="1"/>
      <c r="R55" s="1"/>
      <c r="S55" s="1"/>
      <c r="T55" s="1"/>
      <c r="U55" s="1"/>
      <c r="V55" s="1"/>
      <c r="W55" s="1"/>
    </row>
    <row r="56" spans="2:23" ht="12.75" customHeight="1" x14ac:dyDescent="0.2">
      <c r="B56" s="137" t="s">
        <v>17</v>
      </c>
      <c r="C56" s="193" t="s">
        <v>113</v>
      </c>
      <c r="D56" s="193"/>
      <c r="E56" s="193"/>
      <c r="F56" s="193"/>
      <c r="G56" s="193"/>
      <c r="H56" s="193"/>
      <c r="I56" s="17"/>
      <c r="J56" s="110"/>
    </row>
    <row r="57" spans="2:23" ht="12.75" customHeight="1" x14ac:dyDescent="0.2">
      <c r="B57" s="137" t="s">
        <v>18</v>
      </c>
      <c r="C57" s="189" t="s">
        <v>51</v>
      </c>
      <c r="D57" s="189"/>
      <c r="E57" s="189"/>
      <c r="F57" s="189"/>
      <c r="G57" s="189"/>
      <c r="H57" s="189"/>
      <c r="I57" s="17"/>
      <c r="J57" s="110"/>
    </row>
    <row r="58" spans="2:23" ht="12.75" customHeight="1" x14ac:dyDescent="0.2">
      <c r="B58" s="137" t="s">
        <v>27</v>
      </c>
      <c r="C58" s="201" t="s">
        <v>52</v>
      </c>
      <c r="D58" s="201"/>
      <c r="E58" s="201"/>
      <c r="F58" s="17"/>
      <c r="G58" s="17"/>
      <c r="H58" s="17"/>
      <c r="I58" s="17"/>
      <c r="J58" s="110"/>
    </row>
    <row r="59" spans="2:23" ht="12.75" customHeight="1" x14ac:dyDescent="0.2">
      <c r="B59" s="137" t="s">
        <v>53</v>
      </c>
      <c r="C59" s="193" t="s">
        <v>114</v>
      </c>
      <c r="D59" s="193"/>
      <c r="E59" s="193"/>
      <c r="F59" s="193"/>
      <c r="G59" s="193"/>
      <c r="H59" s="193"/>
      <c r="I59" s="17"/>
      <c r="J59" s="110"/>
    </row>
    <row r="60" spans="2:23" ht="12.75" customHeight="1" x14ac:dyDescent="0.2">
      <c r="B60" s="137" t="s">
        <v>57</v>
      </c>
      <c r="C60" s="197" t="s">
        <v>168</v>
      </c>
      <c r="D60" s="197"/>
      <c r="E60" s="197"/>
      <c r="F60" s="103"/>
      <c r="G60" s="103"/>
      <c r="H60" s="184" t="s">
        <v>126</v>
      </c>
      <c r="I60" s="184"/>
      <c r="J60" s="110"/>
    </row>
    <row r="61" spans="2:23" ht="12.75" customHeight="1" x14ac:dyDescent="0.2">
      <c r="B61" s="137"/>
      <c r="C61" s="17"/>
      <c r="D61" s="17"/>
      <c r="E61" s="17"/>
      <c r="F61" s="17"/>
      <c r="G61" s="17"/>
      <c r="H61" s="184"/>
      <c r="I61" s="184"/>
      <c r="J61" s="110"/>
    </row>
    <row r="62" spans="2:23" x14ac:dyDescent="0.2">
      <c r="B62" s="137"/>
      <c r="C62" s="17"/>
      <c r="D62" s="17"/>
      <c r="E62" s="17"/>
      <c r="F62" s="17"/>
      <c r="G62" s="17"/>
      <c r="H62" s="17"/>
      <c r="I62" s="17"/>
      <c r="J62" s="110"/>
    </row>
  </sheetData>
  <sheetProtection password="D9E5" sheet="1" objects="1" scenarios="1" selectLockedCells="1"/>
  <mergeCells count="66">
    <mergeCell ref="C60:E60"/>
    <mergeCell ref="H60:I61"/>
    <mergeCell ref="C53:E53"/>
    <mergeCell ref="C54:E54"/>
    <mergeCell ref="G54:H54"/>
    <mergeCell ref="C57:H57"/>
    <mergeCell ref="C58:E58"/>
    <mergeCell ref="C59:H59"/>
    <mergeCell ref="C37:D37"/>
    <mergeCell ref="C56:H56"/>
    <mergeCell ref="C45:D45"/>
    <mergeCell ref="C46:F46"/>
    <mergeCell ref="C47:G47"/>
    <mergeCell ref="C48:E48"/>
    <mergeCell ref="C49:E49"/>
    <mergeCell ref="C50:E50"/>
    <mergeCell ref="C51:E51"/>
    <mergeCell ref="C52:E52"/>
    <mergeCell ref="E39:F39"/>
    <mergeCell ref="E40:F40"/>
    <mergeCell ref="E41:F41"/>
    <mergeCell ref="E42:F42"/>
    <mergeCell ref="E43:F43"/>
    <mergeCell ref="C38:H38"/>
    <mergeCell ref="H28:I28"/>
    <mergeCell ref="C29:E29"/>
    <mergeCell ref="H29:I29"/>
    <mergeCell ref="C30:H30"/>
    <mergeCell ref="E31:F31"/>
    <mergeCell ref="E44:F44"/>
    <mergeCell ref="E33:F33"/>
    <mergeCell ref="E34:F34"/>
    <mergeCell ref="E35:F35"/>
    <mergeCell ref="E36:F36"/>
    <mergeCell ref="C21:E21"/>
    <mergeCell ref="E32:F32"/>
    <mergeCell ref="C28:E28"/>
    <mergeCell ref="C24:E24"/>
    <mergeCell ref="C25:E25"/>
    <mergeCell ref="C26:E26"/>
    <mergeCell ref="C27:E27"/>
    <mergeCell ref="C23:E23"/>
    <mergeCell ref="C8:E8"/>
    <mergeCell ref="G8:I8"/>
    <mergeCell ref="H9:I9"/>
    <mergeCell ref="C22:E22"/>
    <mergeCell ref="C11:E11"/>
    <mergeCell ref="C12:E12"/>
    <mergeCell ref="C13:E13"/>
    <mergeCell ref="C14:E14"/>
    <mergeCell ref="C15:E15"/>
    <mergeCell ref="C16:E16"/>
    <mergeCell ref="H22:I22"/>
    <mergeCell ref="C10:E10"/>
    <mergeCell ref="C17:E17"/>
    <mergeCell ref="C18:E18"/>
    <mergeCell ref="C19:E19"/>
    <mergeCell ref="C20:E20"/>
    <mergeCell ref="C7:E7"/>
    <mergeCell ref="G7:I7"/>
    <mergeCell ref="C2:I2"/>
    <mergeCell ref="C3:I3"/>
    <mergeCell ref="C5:E5"/>
    <mergeCell ref="G5:I5"/>
    <mergeCell ref="C6:E6"/>
    <mergeCell ref="G6:I6"/>
  </mergeCells>
  <dataValidations count="2">
    <dataValidation type="list" errorStyle="warning" allowBlank="1" showInputMessage="1" showErrorMessage="1" promptTitle="Bitte auswählen" prompt="Bitte geben Sie hier den geplanten Regelungstyp an" sqref="H14:I14">
      <formula1>Steuerungsdropdown</formula1>
    </dataValidation>
    <dataValidation type="list" errorStyle="warning" allowBlank="1" showInputMessage="1" showErrorMessage="1" promptTitle="Bitte auswählen" prompt="Bitte wählen sie hier den vorhandenen Regelungstyp aus" sqref="G14">
      <formula1>Steuerungsdropdown</formula1>
    </dataValidation>
  </dataValidations>
  <hyperlinks>
    <hyperlink ref="C57" location="Hinweise!A1" display="Informationen zu Volllaststunden in Abhängigkeit zum Raum finden Sie im Tabellenblatt Hinweise"/>
  </hyperlinks>
  <pageMargins left="0.39370078740157483" right="0.39370078740157483" top="0.39370078740157483" bottom="0.39370078740157483" header="0.51181102362204722" footer="0.51181102362204722"/>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B1:AN62"/>
  <sheetViews>
    <sheetView showGridLines="0" view="pageBreakPreview" zoomScaleNormal="100" workbookViewId="0">
      <selection activeCell="G6" sqref="G6:I6"/>
    </sheetView>
  </sheetViews>
  <sheetFormatPr baseColWidth="10" defaultRowHeight="12.75" x14ac:dyDescent="0.2"/>
  <cols>
    <col min="1" max="1" width="2.5703125" customWidth="1"/>
    <col min="2" max="2" width="2.85546875" customWidth="1"/>
    <col min="3" max="3" width="25.42578125" customWidth="1"/>
    <col min="4" max="4" width="8.42578125" customWidth="1"/>
    <col min="5" max="5" width="23.28515625" customWidth="1"/>
    <col min="6" max="6" width="2.28515625" customWidth="1"/>
    <col min="7" max="8" width="20.7109375" customWidth="1"/>
    <col min="9" max="9" width="20.7109375" style="110" customWidth="1"/>
    <col min="10" max="10" width="1.7109375" customWidth="1"/>
    <col min="11" max="23" width="10.28515625" customWidth="1"/>
    <col min="24" max="24" width="9.140625" style="15" customWidth="1"/>
    <col min="25" max="25" width="11" customWidth="1"/>
    <col min="26" max="26" width="5.7109375" customWidth="1"/>
    <col min="27" max="27" width="6.140625" customWidth="1"/>
  </cols>
  <sheetData>
    <row r="1" spans="2:40" x14ac:dyDescent="0.2">
      <c r="E1" s="5"/>
    </row>
    <row r="2" spans="2:40" ht="23.25" x14ac:dyDescent="0.4">
      <c r="B2" s="137"/>
      <c r="C2" s="226" t="s">
        <v>143</v>
      </c>
      <c r="D2" s="226"/>
      <c r="E2" s="226"/>
      <c r="F2" s="226"/>
      <c r="G2" s="226"/>
      <c r="H2" s="226"/>
      <c r="I2" s="226"/>
      <c r="J2" s="109"/>
      <c r="K2" s="1"/>
      <c r="L2" s="1"/>
      <c r="M2" s="1"/>
      <c r="N2" s="1"/>
      <c r="O2" s="1"/>
      <c r="P2" s="1"/>
      <c r="Q2" s="1"/>
      <c r="R2" s="1"/>
      <c r="S2" s="1"/>
      <c r="T2" s="1"/>
      <c r="U2" s="1"/>
      <c r="V2" s="1"/>
      <c r="W2" s="1"/>
      <c r="X2" s="4"/>
    </row>
    <row r="3" spans="2:40" ht="15" customHeight="1" x14ac:dyDescent="0.2">
      <c r="B3" s="137"/>
      <c r="C3" s="227" t="s">
        <v>60</v>
      </c>
      <c r="D3" s="227"/>
      <c r="E3" s="227"/>
      <c r="F3" s="227"/>
      <c r="G3" s="227"/>
      <c r="H3" s="227"/>
      <c r="I3" s="227"/>
      <c r="J3" s="109"/>
      <c r="K3" s="1"/>
      <c r="L3" s="1"/>
      <c r="M3" s="1"/>
      <c r="N3" s="1"/>
      <c r="O3" s="1"/>
      <c r="P3" s="1"/>
      <c r="Q3" s="1"/>
      <c r="R3" s="1"/>
      <c r="S3" s="1"/>
      <c r="T3" s="1"/>
      <c r="U3" s="1"/>
      <c r="V3" s="1"/>
      <c r="W3" s="1"/>
    </row>
    <row r="4" spans="2:40" ht="6.75" customHeight="1" x14ac:dyDescent="0.2">
      <c r="B4" s="137"/>
      <c r="C4" s="17"/>
      <c r="D4" s="17"/>
      <c r="E4" s="7"/>
      <c r="F4" s="8"/>
      <c r="G4" s="8"/>
      <c r="H4" s="8"/>
      <c r="I4" s="8"/>
      <c r="J4" s="109"/>
      <c r="K4" s="1"/>
      <c r="L4" s="1"/>
      <c r="M4" s="1"/>
      <c r="N4" s="1"/>
      <c r="O4" s="1"/>
      <c r="P4" s="1"/>
      <c r="Q4" s="1"/>
      <c r="R4" s="1"/>
      <c r="S4" s="1"/>
      <c r="T4" s="1"/>
      <c r="U4" s="1"/>
      <c r="V4" s="1"/>
      <c r="W4" s="1"/>
    </row>
    <row r="5" spans="2:40" ht="18" customHeight="1" x14ac:dyDescent="0.2">
      <c r="B5" s="137">
        <v>1</v>
      </c>
      <c r="C5" s="239" t="s">
        <v>6</v>
      </c>
      <c r="D5" s="240"/>
      <c r="E5" s="241"/>
      <c r="F5" s="8"/>
      <c r="G5" s="233">
        <f>+BASISFORMULAR!F5</f>
        <v>0</v>
      </c>
      <c r="H5" s="234"/>
      <c r="I5" s="235"/>
      <c r="J5" s="109"/>
      <c r="K5" s="1"/>
      <c r="L5" s="1"/>
      <c r="M5" s="1"/>
      <c r="N5" s="1"/>
      <c r="O5" s="1"/>
      <c r="P5" s="1"/>
      <c r="Q5" s="1"/>
      <c r="R5" s="1"/>
      <c r="S5" s="1"/>
      <c r="T5" s="1"/>
      <c r="U5" s="1"/>
      <c r="V5" s="1"/>
      <c r="W5" s="1"/>
    </row>
    <row r="6" spans="2:40" ht="18" customHeight="1" x14ac:dyDescent="0.2">
      <c r="B6" s="137">
        <v>2</v>
      </c>
      <c r="C6" s="239" t="s">
        <v>62</v>
      </c>
      <c r="D6" s="240"/>
      <c r="E6" s="241"/>
      <c r="F6" s="8"/>
      <c r="G6" s="230"/>
      <c r="H6" s="231"/>
      <c r="I6" s="232"/>
      <c r="J6" s="109"/>
      <c r="K6" s="1"/>
      <c r="L6" s="1"/>
      <c r="M6" s="1"/>
      <c r="N6" s="1"/>
      <c r="O6" s="1"/>
      <c r="P6" s="1"/>
      <c r="Q6" s="1"/>
      <c r="R6" s="1"/>
      <c r="S6" s="1"/>
      <c r="T6" s="1"/>
      <c r="U6" s="1"/>
      <c r="V6" s="1"/>
      <c r="W6" s="1"/>
    </row>
    <row r="7" spans="2:40" ht="18" customHeight="1" x14ac:dyDescent="0.2">
      <c r="B7" s="137">
        <v>3</v>
      </c>
      <c r="C7" s="236" t="s">
        <v>71</v>
      </c>
      <c r="D7" s="237"/>
      <c r="E7" s="238"/>
      <c r="F7" s="8"/>
      <c r="G7" s="230"/>
      <c r="H7" s="231"/>
      <c r="I7" s="232"/>
      <c r="J7" s="109"/>
      <c r="K7" s="1"/>
      <c r="L7" s="1"/>
      <c r="M7" s="1"/>
      <c r="N7" s="1"/>
      <c r="O7" s="1"/>
      <c r="P7" s="1"/>
      <c r="Q7" s="1"/>
      <c r="R7" s="1"/>
      <c r="S7" s="1"/>
      <c r="T7" s="1"/>
      <c r="U7" s="1"/>
      <c r="V7" s="1"/>
      <c r="W7" s="1"/>
    </row>
    <row r="8" spans="2:40" ht="18" customHeight="1" x14ac:dyDescent="0.2">
      <c r="B8" s="137">
        <v>4</v>
      </c>
      <c r="C8" s="239" t="s">
        <v>72</v>
      </c>
      <c r="D8" s="240"/>
      <c r="E8" s="241"/>
      <c r="F8" s="8"/>
      <c r="G8" s="230"/>
      <c r="H8" s="231"/>
      <c r="I8" s="232"/>
      <c r="J8" s="109"/>
      <c r="K8" s="1"/>
      <c r="L8" s="1"/>
      <c r="M8" s="1"/>
      <c r="N8" s="1"/>
      <c r="O8" s="1"/>
      <c r="P8" s="1"/>
      <c r="Q8" s="1"/>
      <c r="R8" s="1"/>
      <c r="S8" s="1"/>
      <c r="T8" s="1"/>
      <c r="U8" s="1"/>
      <c r="V8" s="125"/>
      <c r="W8" s="125"/>
      <c r="X8" s="119"/>
      <c r="Y8" s="118"/>
      <c r="Z8" s="118"/>
      <c r="AA8" s="118"/>
      <c r="AB8" s="118"/>
      <c r="AC8" s="118"/>
      <c r="AD8" s="118"/>
      <c r="AE8" s="118"/>
      <c r="AF8" s="118"/>
      <c r="AG8" s="118"/>
      <c r="AH8" s="118"/>
      <c r="AI8" s="118"/>
      <c r="AJ8" s="118"/>
      <c r="AK8" s="118"/>
      <c r="AL8" s="118"/>
      <c r="AM8" s="118"/>
      <c r="AN8" s="118"/>
    </row>
    <row r="9" spans="2:40" ht="14.25" customHeight="1" x14ac:dyDescent="0.25">
      <c r="B9" s="137"/>
      <c r="C9" s="17"/>
      <c r="D9" s="17"/>
      <c r="E9" s="34"/>
      <c r="F9" s="8"/>
      <c r="G9" s="42" t="s">
        <v>7</v>
      </c>
      <c r="H9" s="242" t="s">
        <v>8</v>
      </c>
      <c r="I9" s="243"/>
      <c r="J9" s="109"/>
      <c r="K9" s="1"/>
      <c r="L9" s="1"/>
      <c r="M9" s="1"/>
      <c r="N9" s="1"/>
      <c r="O9" s="1"/>
      <c r="P9" s="1"/>
      <c r="Q9" s="1"/>
      <c r="R9" s="1"/>
      <c r="S9" s="1"/>
      <c r="T9" s="1"/>
      <c r="U9" s="1"/>
      <c r="V9" s="125"/>
      <c r="W9" s="125"/>
      <c r="X9" s="119"/>
      <c r="Y9" s="118"/>
      <c r="Z9" s="118"/>
      <c r="AA9" s="118"/>
      <c r="AB9" s="118"/>
      <c r="AC9" s="118"/>
      <c r="AD9" s="118"/>
      <c r="AE9" s="118"/>
      <c r="AF9" s="118"/>
      <c r="AG9" s="118"/>
      <c r="AH9" s="118"/>
      <c r="AI9" s="118"/>
      <c r="AJ9" s="118"/>
      <c r="AK9" s="118"/>
      <c r="AL9" s="118"/>
      <c r="AM9" s="118"/>
      <c r="AN9" s="118"/>
    </row>
    <row r="10" spans="2:40" ht="30" x14ac:dyDescent="0.2">
      <c r="B10" s="137">
        <v>5</v>
      </c>
      <c r="C10" s="244" t="s">
        <v>14</v>
      </c>
      <c r="D10" s="245"/>
      <c r="E10" s="246"/>
      <c r="F10" s="8"/>
      <c r="G10" s="74"/>
      <c r="H10" s="107" t="s">
        <v>144</v>
      </c>
      <c r="I10" s="107" t="s">
        <v>145</v>
      </c>
      <c r="J10" s="109"/>
      <c r="K10" s="1"/>
      <c r="L10" s="1"/>
      <c r="M10" s="1"/>
      <c r="N10" s="1"/>
      <c r="O10" s="1"/>
      <c r="P10" s="1"/>
      <c r="Q10" s="1"/>
      <c r="R10" s="1"/>
      <c r="S10" s="1"/>
      <c r="T10" s="1"/>
      <c r="U10" s="1"/>
      <c r="V10" s="125"/>
      <c r="W10" s="125"/>
      <c r="X10" s="119"/>
      <c r="Y10" s="118"/>
      <c r="Z10" s="118"/>
      <c r="AA10" s="118"/>
      <c r="AB10" s="118"/>
      <c r="AC10" s="118"/>
      <c r="AD10" s="118"/>
      <c r="AE10" s="118"/>
      <c r="AF10" s="118"/>
      <c r="AG10" s="118"/>
      <c r="AH10" s="118"/>
      <c r="AI10" s="118"/>
      <c r="AJ10" s="118"/>
      <c r="AK10" s="118"/>
      <c r="AL10" s="118"/>
      <c r="AM10" s="118"/>
      <c r="AN10" s="118"/>
    </row>
    <row r="11" spans="2:40" ht="15" customHeight="1" x14ac:dyDescent="0.2">
      <c r="B11" s="137">
        <v>6</v>
      </c>
      <c r="C11" s="244" t="s">
        <v>9</v>
      </c>
      <c r="D11" s="245"/>
      <c r="E11" s="246"/>
      <c r="F11" s="8"/>
      <c r="G11" s="74"/>
      <c r="H11" s="74"/>
      <c r="I11" s="74"/>
      <c r="J11" s="109"/>
      <c r="K11" s="1"/>
      <c r="L11" s="1"/>
      <c r="M11" s="1"/>
      <c r="N11" s="1"/>
      <c r="O11" s="1"/>
      <c r="P11" s="1"/>
      <c r="Q11" s="1"/>
      <c r="R11" s="1"/>
      <c r="S11" s="1"/>
      <c r="T11" s="1"/>
      <c r="U11" s="1"/>
      <c r="V11" s="125"/>
      <c r="W11" s="125"/>
      <c r="X11" s="119"/>
      <c r="Y11" s="118"/>
      <c r="Z11" s="118"/>
      <c r="AA11" s="118"/>
      <c r="AB11" s="118"/>
      <c r="AC11" s="118"/>
      <c r="AD11" s="118"/>
      <c r="AE11" s="118"/>
      <c r="AF11" s="118"/>
      <c r="AG11" s="118"/>
      <c r="AH11" s="118"/>
      <c r="AI11" s="118"/>
      <c r="AJ11" s="118"/>
      <c r="AK11" s="118"/>
      <c r="AL11" s="118"/>
      <c r="AM11" s="118"/>
      <c r="AN11" s="118"/>
    </row>
    <row r="12" spans="2:40" ht="15" customHeight="1" x14ac:dyDescent="0.2">
      <c r="B12" s="137">
        <v>7</v>
      </c>
      <c r="C12" s="244" t="s">
        <v>10</v>
      </c>
      <c r="D12" s="245"/>
      <c r="E12" s="246"/>
      <c r="F12" s="8"/>
      <c r="G12" s="74"/>
      <c r="H12" s="74"/>
      <c r="I12" s="74"/>
      <c r="J12" s="109"/>
      <c r="K12" s="1"/>
      <c r="L12" s="1"/>
      <c r="M12" s="1"/>
      <c r="N12" s="1"/>
      <c r="O12" s="1"/>
      <c r="P12" s="1"/>
      <c r="Q12" s="1"/>
      <c r="R12" s="1"/>
      <c r="S12" s="1"/>
      <c r="T12" s="1"/>
      <c r="U12" s="1"/>
      <c r="V12" s="125"/>
      <c r="W12" s="125"/>
      <c r="X12" s="119"/>
      <c r="Y12" s="113"/>
      <c r="Z12" s="113"/>
      <c r="AA12" s="113"/>
      <c r="AB12" s="118"/>
      <c r="AC12" s="118"/>
      <c r="AD12" s="118"/>
      <c r="AE12" s="118"/>
      <c r="AF12" s="118"/>
      <c r="AG12" s="118"/>
      <c r="AH12" s="118"/>
      <c r="AI12" s="118"/>
      <c r="AJ12" s="118"/>
      <c r="AK12" s="118"/>
      <c r="AL12" s="118"/>
      <c r="AM12" s="118"/>
      <c r="AN12" s="118"/>
    </row>
    <row r="13" spans="2:40" ht="15" customHeight="1" x14ac:dyDescent="0.2">
      <c r="B13" s="137">
        <v>8</v>
      </c>
      <c r="C13" s="244" t="s">
        <v>11</v>
      </c>
      <c r="D13" s="245"/>
      <c r="E13" s="246"/>
      <c r="F13" s="8"/>
      <c r="G13" s="74"/>
      <c r="H13" s="74"/>
      <c r="I13" s="74"/>
      <c r="J13" s="109"/>
      <c r="K13" s="1"/>
      <c r="L13" s="1"/>
      <c r="M13" s="1"/>
      <c r="N13" s="1"/>
      <c r="O13" s="1"/>
      <c r="P13" s="1"/>
      <c r="Q13" s="1"/>
      <c r="R13" s="1"/>
      <c r="S13" s="1"/>
      <c r="T13" s="1"/>
      <c r="U13" s="1"/>
      <c r="V13" s="125"/>
      <c r="W13" s="125"/>
      <c r="X13" s="119"/>
      <c r="Y13" s="113"/>
      <c r="Z13" s="113"/>
      <c r="AA13" s="113"/>
      <c r="AB13" s="118"/>
      <c r="AC13" s="118"/>
      <c r="AD13" s="118"/>
      <c r="AE13" s="118"/>
      <c r="AF13" s="118"/>
      <c r="AG13" s="118"/>
      <c r="AH13" s="118"/>
      <c r="AI13" s="118"/>
      <c r="AJ13" s="118"/>
      <c r="AK13" s="118"/>
      <c r="AL13" s="118"/>
      <c r="AM13" s="118"/>
      <c r="AN13" s="118"/>
    </row>
    <row r="14" spans="2:40" ht="18" customHeight="1" x14ac:dyDescent="0.2">
      <c r="B14" s="137">
        <v>9</v>
      </c>
      <c r="C14" s="244" t="s">
        <v>63</v>
      </c>
      <c r="D14" s="245"/>
      <c r="E14" s="246"/>
      <c r="F14" s="8"/>
      <c r="G14" s="145" t="s">
        <v>141</v>
      </c>
      <c r="H14" s="145" t="s">
        <v>141</v>
      </c>
      <c r="I14" s="145" t="s">
        <v>141</v>
      </c>
      <c r="J14" s="109"/>
      <c r="K14" s="1"/>
      <c r="L14" s="1"/>
      <c r="M14" s="1"/>
      <c r="N14" s="1"/>
      <c r="O14" s="1"/>
      <c r="P14" s="1"/>
      <c r="Q14" s="1"/>
      <c r="R14" s="1"/>
      <c r="S14" s="1"/>
      <c r="T14" s="1"/>
      <c r="U14" s="1"/>
      <c r="V14" s="125"/>
      <c r="W14" s="125"/>
      <c r="X14" s="120"/>
      <c r="Y14" s="114"/>
      <c r="Z14" s="114"/>
      <c r="AA14" s="113"/>
      <c r="AB14" s="118"/>
      <c r="AC14" s="118"/>
      <c r="AD14" s="118"/>
      <c r="AE14" s="118"/>
      <c r="AF14" s="118"/>
      <c r="AG14" s="118"/>
      <c r="AH14" s="118"/>
      <c r="AI14" s="118"/>
      <c r="AJ14" s="118"/>
      <c r="AK14" s="118"/>
      <c r="AL14" s="118"/>
      <c r="AM14" s="118"/>
      <c r="AN14" s="118"/>
    </row>
    <row r="15" spans="2:40" ht="15" customHeight="1" x14ac:dyDescent="0.2">
      <c r="B15" s="137">
        <v>10</v>
      </c>
      <c r="C15" s="247" t="s">
        <v>159</v>
      </c>
      <c r="D15" s="248"/>
      <c r="E15" s="249"/>
      <c r="F15" s="8"/>
      <c r="G15" s="29"/>
      <c r="H15" s="29"/>
      <c r="I15" s="29"/>
      <c r="J15" s="109"/>
      <c r="K15" s="1"/>
      <c r="L15" s="1"/>
      <c r="M15" s="1"/>
      <c r="N15" s="1"/>
      <c r="O15" s="1"/>
      <c r="P15" s="1"/>
      <c r="Q15" s="1"/>
      <c r="R15" s="1"/>
      <c r="S15" s="1"/>
      <c r="T15" s="1"/>
      <c r="U15" s="1"/>
      <c r="V15" s="125"/>
      <c r="W15" s="125"/>
      <c r="X15" s="119"/>
      <c r="Y15" s="114"/>
      <c r="Z15" s="114"/>
      <c r="AA15" s="113"/>
      <c r="AB15" s="118"/>
      <c r="AC15" s="118"/>
      <c r="AD15" s="118"/>
      <c r="AE15" s="118"/>
      <c r="AF15" s="118"/>
      <c r="AG15" s="118"/>
      <c r="AH15" s="118"/>
      <c r="AI15" s="118"/>
      <c r="AJ15" s="118"/>
      <c r="AK15" s="118"/>
      <c r="AL15" s="118"/>
      <c r="AM15" s="118"/>
      <c r="AN15" s="118"/>
    </row>
    <row r="16" spans="2:40" ht="15" customHeight="1" x14ac:dyDescent="0.2">
      <c r="B16" s="137">
        <v>11</v>
      </c>
      <c r="C16" s="244" t="s">
        <v>0</v>
      </c>
      <c r="D16" s="245"/>
      <c r="E16" s="246"/>
      <c r="F16" s="8"/>
      <c r="G16" s="29"/>
      <c r="H16" s="29"/>
      <c r="I16" s="29"/>
      <c r="J16" s="109"/>
      <c r="K16" s="1"/>
      <c r="L16" s="1"/>
      <c r="M16" s="1"/>
      <c r="N16" s="1"/>
      <c r="O16" s="1"/>
      <c r="P16" s="1"/>
      <c r="Q16" s="1"/>
      <c r="R16" s="1"/>
      <c r="S16" s="1"/>
      <c r="T16" s="1"/>
      <c r="U16" s="1"/>
      <c r="V16" s="125"/>
      <c r="W16" s="125"/>
      <c r="X16" s="119"/>
      <c r="Y16" s="114"/>
      <c r="Z16" s="114"/>
      <c r="AA16" s="113"/>
      <c r="AB16" s="118"/>
      <c r="AC16" s="118"/>
      <c r="AD16" s="118"/>
      <c r="AE16" s="118"/>
      <c r="AF16" s="118"/>
      <c r="AG16" s="118"/>
      <c r="AH16" s="118"/>
      <c r="AI16" s="118"/>
      <c r="AJ16" s="118"/>
      <c r="AK16" s="118"/>
      <c r="AL16" s="118"/>
      <c r="AM16" s="118"/>
      <c r="AN16" s="118"/>
    </row>
    <row r="17" spans="2:40" ht="17.25" customHeight="1" x14ac:dyDescent="0.2">
      <c r="B17" s="137"/>
      <c r="C17" s="217" t="s">
        <v>73</v>
      </c>
      <c r="D17" s="217"/>
      <c r="E17" s="217"/>
      <c r="F17" s="8"/>
      <c r="G17" s="108"/>
      <c r="H17" s="108"/>
      <c r="I17" s="108"/>
      <c r="J17" s="109"/>
      <c r="K17" s="1"/>
      <c r="L17" s="1"/>
      <c r="M17" s="1"/>
      <c r="N17" s="1"/>
      <c r="O17" s="1"/>
      <c r="P17" s="1"/>
      <c r="Q17" s="1"/>
      <c r="R17" s="1"/>
      <c r="S17" s="1"/>
      <c r="T17" s="1"/>
      <c r="U17" s="1"/>
      <c r="V17" s="125"/>
      <c r="W17" s="125"/>
      <c r="X17" s="119"/>
      <c r="Y17" s="114"/>
      <c r="Z17" s="114"/>
      <c r="AA17" s="113"/>
      <c r="AB17" s="118"/>
      <c r="AC17" s="118"/>
      <c r="AD17" s="118"/>
      <c r="AE17" s="118"/>
      <c r="AF17" s="118"/>
      <c r="AG17" s="118"/>
      <c r="AH17" s="118"/>
      <c r="AI17" s="118"/>
      <c r="AJ17" s="118"/>
      <c r="AK17" s="118"/>
      <c r="AL17" s="118"/>
      <c r="AM17" s="118"/>
      <c r="AN17" s="118"/>
    </row>
    <row r="18" spans="2:40" ht="15" x14ac:dyDescent="0.2">
      <c r="B18" s="137">
        <v>12</v>
      </c>
      <c r="C18" s="244" t="s">
        <v>1</v>
      </c>
      <c r="D18" s="245"/>
      <c r="E18" s="246"/>
      <c r="F18" s="8"/>
      <c r="G18" s="30"/>
      <c r="H18" s="30"/>
      <c r="I18" s="30"/>
      <c r="J18" s="109"/>
      <c r="K18" s="1"/>
      <c r="L18" s="1"/>
      <c r="M18" s="1"/>
      <c r="N18" s="1"/>
      <c r="O18" s="1"/>
      <c r="P18" s="1"/>
      <c r="Q18" s="1"/>
      <c r="R18" s="1"/>
      <c r="S18" s="1"/>
      <c r="T18" s="1"/>
      <c r="U18" s="1"/>
      <c r="V18" s="125"/>
      <c r="W18" s="125"/>
      <c r="X18" s="119"/>
      <c r="Y18" s="114"/>
      <c r="Z18" s="114"/>
      <c r="AA18" s="113"/>
      <c r="AB18" s="118"/>
      <c r="AC18" s="118"/>
      <c r="AD18" s="118"/>
      <c r="AE18" s="118"/>
      <c r="AF18" s="118"/>
      <c r="AG18" s="118"/>
      <c r="AH18" s="118"/>
      <c r="AI18" s="118"/>
      <c r="AJ18" s="118"/>
      <c r="AK18" s="118"/>
      <c r="AL18" s="118"/>
      <c r="AM18" s="118"/>
      <c r="AN18" s="118"/>
    </row>
    <row r="19" spans="2:40" ht="15" customHeight="1" x14ac:dyDescent="0.2">
      <c r="B19" s="137">
        <v>13</v>
      </c>
      <c r="C19" s="244" t="s">
        <v>115</v>
      </c>
      <c r="D19" s="245"/>
      <c r="E19" s="246"/>
      <c r="F19" s="8"/>
      <c r="G19" s="88"/>
      <c r="H19" s="88"/>
      <c r="I19" s="88"/>
      <c r="J19" s="109"/>
      <c r="K19" s="1"/>
      <c r="L19" s="1"/>
      <c r="M19" s="1"/>
      <c r="N19" s="1"/>
      <c r="O19" s="1"/>
      <c r="P19" s="1"/>
      <c r="Q19" s="1"/>
      <c r="R19" s="1"/>
      <c r="S19" s="1"/>
      <c r="T19" s="1"/>
      <c r="U19" s="1"/>
      <c r="V19" s="125"/>
      <c r="W19" s="125"/>
      <c r="X19" s="119"/>
      <c r="Y19" s="114"/>
      <c r="Z19" s="114"/>
      <c r="AA19" s="113"/>
      <c r="AB19" s="118"/>
      <c r="AC19" s="118"/>
      <c r="AD19" s="118"/>
      <c r="AE19" s="118"/>
      <c r="AF19" s="118"/>
      <c r="AG19" s="118"/>
      <c r="AH19" s="118"/>
      <c r="AI19" s="118"/>
      <c r="AJ19" s="118"/>
      <c r="AK19" s="118"/>
      <c r="AL19" s="118"/>
      <c r="AM19" s="118"/>
      <c r="AN19" s="118"/>
    </row>
    <row r="20" spans="2:40" ht="18" customHeight="1" x14ac:dyDescent="0.2">
      <c r="B20" s="137">
        <v>14</v>
      </c>
      <c r="C20" s="239" t="s">
        <v>28</v>
      </c>
      <c r="D20" s="240"/>
      <c r="E20" s="241"/>
      <c r="F20" s="8"/>
      <c r="G20" s="31">
        <f>+G18*G16+G19</f>
        <v>0</v>
      </c>
      <c r="H20" s="31">
        <f>+H18*H16+H19</f>
        <v>0</v>
      </c>
      <c r="I20" s="31">
        <f>+I18*I16+I19</f>
        <v>0</v>
      </c>
      <c r="J20" s="109"/>
      <c r="K20" s="1"/>
      <c r="L20" s="1"/>
      <c r="M20" s="1"/>
      <c r="N20" s="1"/>
      <c r="O20" s="1"/>
      <c r="P20" s="1"/>
      <c r="Q20" s="1"/>
      <c r="R20" s="1"/>
      <c r="S20" s="1"/>
      <c r="T20" s="1"/>
      <c r="U20" s="1"/>
      <c r="V20" s="125"/>
      <c r="W20" s="125"/>
      <c r="X20" s="119"/>
      <c r="Y20" s="115"/>
      <c r="Z20" s="115"/>
      <c r="AA20" s="116"/>
      <c r="AB20" s="118"/>
      <c r="AC20" s="118"/>
      <c r="AD20" s="118"/>
      <c r="AE20" s="118"/>
      <c r="AF20" s="118"/>
      <c r="AG20" s="118"/>
      <c r="AH20" s="118"/>
      <c r="AI20" s="118"/>
      <c r="AJ20" s="118"/>
      <c r="AK20" s="118"/>
      <c r="AL20" s="118"/>
      <c r="AM20" s="118"/>
      <c r="AN20" s="118"/>
    </row>
    <row r="21" spans="2:40" ht="18" customHeight="1" x14ac:dyDescent="0.2">
      <c r="B21" s="137">
        <v>15</v>
      </c>
      <c r="C21" s="244" t="s">
        <v>2</v>
      </c>
      <c r="D21" s="245"/>
      <c r="E21" s="246"/>
      <c r="F21" s="8"/>
      <c r="G21" s="32">
        <f>G15*G20/1000</f>
        <v>0</v>
      </c>
      <c r="H21" s="32">
        <f>+H15*H20/1000</f>
        <v>0</v>
      </c>
      <c r="I21" s="32">
        <f>+I15*I20/1000</f>
        <v>0</v>
      </c>
      <c r="J21" s="109"/>
      <c r="K21" s="1"/>
      <c r="L21" s="1"/>
      <c r="M21" s="1"/>
      <c r="N21" s="1"/>
      <c r="O21" s="1"/>
      <c r="P21" s="1"/>
      <c r="Q21" s="1"/>
      <c r="R21" s="1"/>
      <c r="S21" s="1"/>
      <c r="T21" s="1"/>
      <c r="U21" s="1"/>
      <c r="V21" s="125"/>
      <c r="W21" s="125"/>
      <c r="X21" s="119"/>
      <c r="Y21" s="117"/>
      <c r="Z21" s="117"/>
      <c r="AA21" s="118"/>
      <c r="AB21" s="118"/>
      <c r="AC21" s="118"/>
      <c r="AD21" s="118"/>
      <c r="AE21" s="118"/>
      <c r="AF21" s="118"/>
      <c r="AG21" s="118"/>
      <c r="AH21" s="118"/>
      <c r="AI21" s="118"/>
      <c r="AJ21" s="118"/>
      <c r="AK21" s="118"/>
      <c r="AL21" s="118"/>
      <c r="AM21" s="118"/>
      <c r="AN21" s="118"/>
    </row>
    <row r="22" spans="2:40" ht="18" customHeight="1" x14ac:dyDescent="0.2">
      <c r="B22" s="137">
        <v>16</v>
      </c>
      <c r="C22" s="244" t="s">
        <v>66</v>
      </c>
      <c r="D22" s="245"/>
      <c r="E22" s="246"/>
      <c r="F22" s="8"/>
      <c r="G22" s="31" t="e">
        <f>+G21/G8*1000</f>
        <v>#DIV/0!</v>
      </c>
      <c r="H22" s="215">
        <f>IF(G8&lt;&gt;0,(H21+I21)/G8*1000,0)</f>
        <v>0</v>
      </c>
      <c r="I22" s="216"/>
      <c r="J22" s="109"/>
      <c r="K22" s="43"/>
      <c r="L22" s="43"/>
      <c r="M22" s="43"/>
      <c r="N22" s="43"/>
      <c r="O22" s="43"/>
      <c r="P22" s="43"/>
      <c r="Q22" s="43"/>
      <c r="R22" s="1"/>
      <c r="S22" s="1"/>
      <c r="T22" s="1"/>
      <c r="U22" s="1"/>
      <c r="V22" s="125"/>
      <c r="W22" s="125"/>
      <c r="X22" s="119"/>
      <c r="Y22" s="117"/>
      <c r="Z22" s="117"/>
      <c r="AA22" s="118"/>
      <c r="AB22" s="118"/>
      <c r="AC22" s="118"/>
      <c r="AD22" s="118"/>
      <c r="AE22" s="118"/>
      <c r="AF22" s="118"/>
      <c r="AG22" s="118"/>
      <c r="AH22" s="118"/>
      <c r="AI22" s="118"/>
      <c r="AJ22" s="118"/>
      <c r="AK22" s="118"/>
      <c r="AL22" s="118"/>
      <c r="AM22" s="118"/>
      <c r="AN22" s="118"/>
    </row>
    <row r="23" spans="2:40" ht="15" customHeight="1" x14ac:dyDescent="0.2">
      <c r="B23" s="137">
        <v>17</v>
      </c>
      <c r="C23" s="244" t="s">
        <v>67</v>
      </c>
      <c r="D23" s="245"/>
      <c r="E23" s="246"/>
      <c r="F23" s="8"/>
      <c r="G23" s="30"/>
      <c r="H23" s="55"/>
      <c r="I23" s="55"/>
      <c r="J23" s="109"/>
      <c r="K23" s="1"/>
      <c r="L23" s="1"/>
      <c r="M23" s="1"/>
      <c r="N23" s="1"/>
      <c r="O23" s="1"/>
      <c r="P23" s="1"/>
      <c r="Q23" s="1"/>
      <c r="R23" s="1"/>
      <c r="S23" s="1"/>
      <c r="T23" s="1"/>
      <c r="U23" s="1"/>
      <c r="V23" s="125"/>
      <c r="W23" s="125"/>
      <c r="X23" s="119"/>
      <c r="Y23" s="117"/>
      <c r="Z23" s="117"/>
      <c r="AA23" s="118"/>
      <c r="AB23" s="118"/>
      <c r="AC23" s="118"/>
      <c r="AD23" s="118"/>
      <c r="AE23" s="118"/>
      <c r="AF23" s="118"/>
      <c r="AG23" s="118"/>
      <c r="AH23" s="118"/>
      <c r="AI23" s="118"/>
      <c r="AJ23" s="118"/>
      <c r="AK23" s="118"/>
      <c r="AL23" s="118"/>
      <c r="AM23" s="118"/>
      <c r="AN23" s="118"/>
    </row>
    <row r="24" spans="2:40" ht="15" customHeight="1" x14ac:dyDescent="0.2">
      <c r="B24" s="137">
        <v>18</v>
      </c>
      <c r="C24" s="239" t="s">
        <v>68</v>
      </c>
      <c r="D24" s="240"/>
      <c r="E24" s="241"/>
      <c r="F24" s="8"/>
      <c r="G24" s="55"/>
      <c r="H24" s="30"/>
      <c r="I24" s="30"/>
      <c r="J24" s="109"/>
      <c r="R24" s="1"/>
      <c r="S24" s="1"/>
      <c r="T24" s="1"/>
      <c r="U24" s="1"/>
      <c r="V24" s="125"/>
      <c r="W24" s="125"/>
      <c r="X24" s="119"/>
      <c r="Y24" s="124"/>
      <c r="Z24" s="117"/>
      <c r="AA24" s="118"/>
      <c r="AB24" s="118"/>
      <c r="AC24" s="118"/>
      <c r="AD24" s="118"/>
      <c r="AE24" s="118"/>
      <c r="AF24" s="118"/>
      <c r="AG24" s="118"/>
      <c r="AH24" s="118"/>
      <c r="AI24" s="118"/>
      <c r="AJ24" s="118"/>
      <c r="AK24" s="118"/>
      <c r="AL24" s="118"/>
      <c r="AM24" s="118"/>
      <c r="AN24" s="118"/>
    </row>
    <row r="25" spans="2:40" ht="15" customHeight="1" x14ac:dyDescent="0.2">
      <c r="B25" s="137">
        <v>19</v>
      </c>
      <c r="C25" s="239" t="s">
        <v>69</v>
      </c>
      <c r="D25" s="240"/>
      <c r="E25" s="241"/>
      <c r="F25" s="8"/>
      <c r="G25" s="55"/>
      <c r="H25" s="30"/>
      <c r="I25" s="30"/>
      <c r="J25" s="109"/>
      <c r="R25" s="1"/>
      <c r="S25" s="1"/>
      <c r="T25" s="1"/>
      <c r="U25" s="1"/>
      <c r="V25" s="125"/>
      <c r="W25" s="125"/>
      <c r="X25" s="119"/>
      <c r="Y25" s="124"/>
      <c r="Z25" s="117"/>
      <c r="AA25" s="118"/>
      <c r="AB25" s="118"/>
      <c r="AC25" s="118"/>
      <c r="AD25" s="118"/>
      <c r="AE25" s="118"/>
      <c r="AF25" s="118"/>
      <c r="AG25" s="118"/>
      <c r="AH25" s="118"/>
      <c r="AI25" s="118"/>
      <c r="AJ25" s="118"/>
      <c r="AK25" s="118"/>
      <c r="AL25" s="118"/>
      <c r="AM25" s="118"/>
      <c r="AN25" s="118"/>
    </row>
    <row r="26" spans="2:40" ht="15" customHeight="1" x14ac:dyDescent="0.2">
      <c r="B26" s="137">
        <v>20</v>
      </c>
      <c r="C26" s="239" t="s">
        <v>29</v>
      </c>
      <c r="D26" s="240"/>
      <c r="E26" s="241"/>
      <c r="F26" s="8"/>
      <c r="G26" s="55"/>
      <c r="H26" s="30"/>
      <c r="I26" s="30"/>
      <c r="J26" s="109"/>
      <c r="R26" s="1"/>
      <c r="S26" s="1"/>
      <c r="T26" s="1"/>
      <c r="U26" s="1"/>
      <c r="V26" s="125"/>
      <c r="W26" s="125"/>
      <c r="X26" s="119"/>
      <c r="Y26" s="124"/>
      <c r="Z26" s="117"/>
      <c r="AA26" s="118"/>
      <c r="AB26" s="118"/>
      <c r="AC26" s="118"/>
      <c r="AD26" s="118"/>
      <c r="AE26" s="118"/>
      <c r="AF26" s="118"/>
      <c r="AG26" s="118"/>
      <c r="AH26" s="118"/>
      <c r="AI26" s="118"/>
      <c r="AJ26" s="118"/>
      <c r="AK26" s="118"/>
      <c r="AL26" s="118"/>
      <c r="AM26" s="118"/>
      <c r="AN26" s="118"/>
    </row>
    <row r="27" spans="2:40" ht="18" customHeight="1" x14ac:dyDescent="0.2">
      <c r="B27" s="137">
        <v>21</v>
      </c>
      <c r="C27" s="252" t="s">
        <v>30</v>
      </c>
      <c r="D27" s="253"/>
      <c r="E27" s="254"/>
      <c r="F27" s="52"/>
      <c r="G27" s="55"/>
      <c r="H27" s="56">
        <f>+G23-H24-H25-H26</f>
        <v>0</v>
      </c>
      <c r="I27" s="56">
        <f>+G23-I24-I25-I26</f>
        <v>0</v>
      </c>
      <c r="J27" s="109"/>
      <c r="K27" s="1"/>
      <c r="L27" s="1"/>
      <c r="M27" s="1"/>
      <c r="N27" s="1"/>
      <c r="O27" s="1"/>
      <c r="P27" s="1"/>
      <c r="Q27" s="1"/>
      <c r="R27" s="1"/>
      <c r="S27" s="1"/>
      <c r="T27" s="1"/>
      <c r="U27" s="1"/>
      <c r="V27" s="125"/>
      <c r="W27" s="125"/>
      <c r="X27" s="119"/>
      <c r="Y27" s="117"/>
      <c r="Z27" s="117"/>
      <c r="AA27" s="118"/>
      <c r="AB27" s="118"/>
      <c r="AC27" s="118"/>
      <c r="AD27" s="118"/>
      <c r="AE27" s="118"/>
      <c r="AF27" s="118"/>
      <c r="AG27" s="118"/>
      <c r="AH27" s="118"/>
      <c r="AI27" s="118"/>
      <c r="AJ27" s="118"/>
      <c r="AK27" s="118"/>
      <c r="AL27" s="118"/>
      <c r="AM27" s="118"/>
      <c r="AN27" s="118"/>
    </row>
    <row r="28" spans="2:40" ht="18" customHeight="1" x14ac:dyDescent="0.2">
      <c r="B28" s="137">
        <v>22</v>
      </c>
      <c r="C28" s="252" t="s">
        <v>12</v>
      </c>
      <c r="D28" s="253"/>
      <c r="E28" s="254"/>
      <c r="F28" s="52"/>
      <c r="G28" s="56">
        <f>+G21*G23</f>
        <v>0</v>
      </c>
      <c r="H28" s="223">
        <f>+(H21*H27)+(I21*I27)</f>
        <v>0</v>
      </c>
      <c r="I28" s="224"/>
      <c r="J28" s="109"/>
      <c r="K28" s="1"/>
      <c r="L28" s="1"/>
      <c r="M28" s="1"/>
      <c r="N28" s="1"/>
      <c r="O28" s="1"/>
      <c r="P28" s="1"/>
      <c r="Q28" s="1"/>
      <c r="R28" s="1"/>
      <c r="S28" s="1"/>
      <c r="T28" s="1"/>
      <c r="U28" s="1"/>
      <c r="V28" s="125"/>
      <c r="W28" s="125"/>
      <c r="X28" s="119"/>
      <c r="Y28" s="117"/>
      <c r="Z28" s="117"/>
      <c r="AA28" s="118"/>
      <c r="AB28" s="118"/>
      <c r="AC28" s="118"/>
      <c r="AD28" s="118"/>
      <c r="AE28" s="118"/>
      <c r="AF28" s="118"/>
      <c r="AG28" s="118"/>
      <c r="AH28" s="118"/>
      <c r="AI28" s="118"/>
      <c r="AJ28" s="118"/>
      <c r="AK28" s="118"/>
      <c r="AL28" s="118"/>
      <c r="AM28" s="118"/>
      <c r="AN28" s="118"/>
    </row>
    <row r="29" spans="2:40" ht="18" customHeight="1" x14ac:dyDescent="0.2">
      <c r="B29" s="137">
        <v>23</v>
      </c>
      <c r="C29" s="252" t="s">
        <v>70</v>
      </c>
      <c r="D29" s="253"/>
      <c r="E29" s="254"/>
      <c r="F29" s="52"/>
      <c r="G29" s="57">
        <f>IF(G23="",0,+G28-H28)</f>
        <v>0</v>
      </c>
      <c r="H29" s="221">
        <f>IF(G28&lt;&gt;0,+G29/G28,0)</f>
        <v>0</v>
      </c>
      <c r="I29" s="222"/>
      <c r="J29" s="109"/>
      <c r="K29" s="1"/>
      <c r="L29" s="1"/>
      <c r="M29" s="1"/>
      <c r="N29" s="1"/>
      <c r="O29" s="1"/>
      <c r="P29" s="1"/>
      <c r="Q29" s="1"/>
      <c r="R29" s="1"/>
      <c r="S29" s="1"/>
      <c r="T29" s="1"/>
      <c r="U29" s="1"/>
      <c r="V29" s="125"/>
      <c r="W29" s="125"/>
      <c r="X29" s="119"/>
      <c r="Y29" s="117"/>
      <c r="Z29" s="117"/>
      <c r="AA29" s="118"/>
      <c r="AB29" s="118"/>
      <c r="AC29" s="118"/>
      <c r="AD29" s="118"/>
      <c r="AE29" s="118"/>
      <c r="AF29" s="118"/>
      <c r="AG29" s="118"/>
      <c r="AH29" s="118"/>
      <c r="AI29" s="118"/>
      <c r="AJ29" s="118"/>
      <c r="AK29" s="118"/>
      <c r="AL29" s="118"/>
      <c r="AM29" s="118"/>
      <c r="AN29" s="118"/>
    </row>
    <row r="30" spans="2:40" ht="17.25" customHeight="1" x14ac:dyDescent="0.2">
      <c r="B30" s="137"/>
      <c r="C30" s="212" t="s">
        <v>160</v>
      </c>
      <c r="D30" s="212"/>
      <c r="E30" s="212"/>
      <c r="F30" s="212"/>
      <c r="G30" s="212"/>
      <c r="H30" s="212"/>
      <c r="I30" s="8"/>
      <c r="J30" s="109"/>
      <c r="K30" s="1"/>
      <c r="L30" s="1"/>
      <c r="M30" s="1"/>
      <c r="N30" s="1"/>
      <c r="O30" s="1"/>
      <c r="P30" s="1"/>
      <c r="Q30" s="1"/>
      <c r="R30" s="1"/>
      <c r="S30" s="1"/>
      <c r="T30" s="1"/>
      <c r="U30" s="1"/>
      <c r="V30" s="125"/>
      <c r="W30" s="125"/>
      <c r="X30" s="119"/>
      <c r="Y30" s="117"/>
      <c r="Z30" s="117"/>
      <c r="AA30" s="118"/>
      <c r="AB30" s="118"/>
      <c r="AC30" s="118"/>
      <c r="AD30" s="118"/>
      <c r="AE30" s="118"/>
      <c r="AF30" s="118"/>
      <c r="AG30" s="118"/>
      <c r="AH30" s="118"/>
      <c r="AI30" s="118"/>
      <c r="AJ30" s="118"/>
      <c r="AK30" s="118"/>
      <c r="AL30" s="118"/>
      <c r="AM30" s="118"/>
      <c r="AN30" s="118"/>
    </row>
    <row r="31" spans="2:40" ht="36.75" customHeight="1" x14ac:dyDescent="0.2">
      <c r="B31" s="137"/>
      <c r="C31" s="35" t="s">
        <v>74</v>
      </c>
      <c r="D31" s="35" t="s">
        <v>75</v>
      </c>
      <c r="E31" s="257" t="s">
        <v>92</v>
      </c>
      <c r="F31" s="258"/>
      <c r="G31" s="35" t="s">
        <v>94</v>
      </c>
      <c r="H31" s="35" t="s">
        <v>76</v>
      </c>
      <c r="I31" s="8"/>
      <c r="J31" s="109"/>
      <c r="K31" s="1"/>
      <c r="L31" s="1"/>
      <c r="M31" s="1"/>
      <c r="N31" s="1"/>
      <c r="O31" s="1"/>
      <c r="P31" s="1"/>
      <c r="Q31" s="1"/>
      <c r="R31" s="1"/>
      <c r="S31" s="1"/>
      <c r="T31" s="1"/>
      <c r="U31" s="1"/>
      <c r="V31" s="125"/>
      <c r="W31" s="125"/>
      <c r="X31" s="119"/>
      <c r="Y31" s="117"/>
      <c r="Z31" s="117"/>
      <c r="AA31" s="118"/>
      <c r="AB31" s="118"/>
      <c r="AC31" s="118"/>
      <c r="AD31" s="118"/>
      <c r="AE31" s="118"/>
      <c r="AF31" s="118"/>
      <c r="AG31" s="118"/>
      <c r="AH31" s="118"/>
      <c r="AI31" s="118"/>
      <c r="AJ31" s="118"/>
      <c r="AK31" s="118"/>
      <c r="AL31" s="118"/>
      <c r="AM31" s="118"/>
      <c r="AN31" s="118"/>
    </row>
    <row r="32" spans="2:40" ht="15" x14ac:dyDescent="0.2">
      <c r="B32" s="137">
        <v>24</v>
      </c>
      <c r="C32" s="76"/>
      <c r="D32" s="30"/>
      <c r="E32" s="250"/>
      <c r="F32" s="251"/>
      <c r="G32" s="104"/>
      <c r="H32" s="40">
        <f>+(G32+E32)*D32</f>
        <v>0</v>
      </c>
      <c r="I32" s="8"/>
      <c r="J32" s="109"/>
      <c r="K32" s="1"/>
      <c r="L32" s="1"/>
      <c r="M32" s="1"/>
      <c r="N32" s="1"/>
      <c r="O32" s="1"/>
      <c r="P32" s="1"/>
      <c r="Q32" s="1"/>
      <c r="R32" s="1"/>
      <c r="S32" s="1"/>
      <c r="T32" s="1"/>
      <c r="U32" s="1"/>
      <c r="V32" s="125"/>
      <c r="W32" s="125"/>
      <c r="X32" s="119"/>
      <c r="Y32" s="117"/>
      <c r="Z32" s="117"/>
      <c r="AA32" s="118"/>
      <c r="AB32" s="118"/>
      <c r="AC32" s="118"/>
      <c r="AD32" s="118"/>
      <c r="AE32" s="118"/>
      <c r="AF32" s="118"/>
      <c r="AG32" s="118"/>
      <c r="AH32" s="118"/>
      <c r="AI32" s="118"/>
      <c r="AJ32" s="118"/>
      <c r="AK32" s="118"/>
      <c r="AL32" s="118"/>
      <c r="AM32" s="118"/>
      <c r="AN32" s="118"/>
    </row>
    <row r="33" spans="2:40" ht="15" x14ac:dyDescent="0.2">
      <c r="B33" s="137">
        <v>25</v>
      </c>
      <c r="C33" s="76"/>
      <c r="D33" s="30"/>
      <c r="E33" s="255"/>
      <c r="F33" s="256"/>
      <c r="G33" s="104"/>
      <c r="H33" s="40">
        <f>+(G33+E33)*D33</f>
        <v>0</v>
      </c>
      <c r="I33" s="8"/>
      <c r="J33" s="109"/>
      <c r="K33" s="1"/>
      <c r="L33" s="1"/>
      <c r="M33" s="1"/>
      <c r="N33" s="1"/>
      <c r="O33" s="1"/>
      <c r="P33" s="1"/>
      <c r="Q33" s="1"/>
      <c r="R33" s="1"/>
      <c r="S33" s="1"/>
      <c r="T33" s="1"/>
      <c r="U33" s="1"/>
      <c r="V33" s="125"/>
      <c r="W33" s="125"/>
      <c r="X33" s="119"/>
      <c r="Y33" s="117"/>
      <c r="Z33" s="117"/>
      <c r="AA33" s="118"/>
      <c r="AB33" s="118"/>
      <c r="AC33" s="118"/>
      <c r="AD33" s="118"/>
      <c r="AE33" s="118"/>
      <c r="AF33" s="118"/>
      <c r="AG33" s="118"/>
      <c r="AH33" s="118"/>
      <c r="AI33" s="118"/>
      <c r="AJ33" s="118"/>
      <c r="AK33" s="118"/>
      <c r="AL33" s="118"/>
      <c r="AM33" s="118"/>
      <c r="AN33" s="118"/>
    </row>
    <row r="34" spans="2:40" ht="15" x14ac:dyDescent="0.2">
      <c r="B34" s="137">
        <v>26</v>
      </c>
      <c r="C34" s="77"/>
      <c r="D34" s="30"/>
      <c r="E34" s="250"/>
      <c r="F34" s="251"/>
      <c r="G34" s="104"/>
      <c r="H34" s="40">
        <f>+(G34+E34)*D34</f>
        <v>0</v>
      </c>
      <c r="I34" s="8"/>
      <c r="J34" s="109"/>
      <c r="K34" s="1"/>
      <c r="L34" s="1"/>
      <c r="M34" s="1"/>
      <c r="N34" s="1"/>
      <c r="O34" s="1"/>
      <c r="P34" s="1"/>
      <c r="Q34" s="1"/>
      <c r="R34" s="1"/>
      <c r="S34" s="1"/>
      <c r="T34" s="1"/>
      <c r="U34" s="1"/>
      <c r="V34" s="125"/>
      <c r="W34" s="125"/>
      <c r="X34" s="119"/>
      <c r="Y34" s="117"/>
      <c r="Z34" s="117"/>
      <c r="AA34" s="118"/>
      <c r="AB34" s="118"/>
      <c r="AC34" s="118"/>
      <c r="AD34" s="118"/>
      <c r="AE34" s="118"/>
      <c r="AF34" s="118"/>
      <c r="AG34" s="118"/>
      <c r="AH34" s="118"/>
      <c r="AI34" s="118"/>
      <c r="AJ34" s="118"/>
      <c r="AK34" s="118"/>
      <c r="AL34" s="118"/>
      <c r="AM34" s="118"/>
      <c r="AN34" s="118"/>
    </row>
    <row r="35" spans="2:40" ht="15" x14ac:dyDescent="0.2">
      <c r="B35" s="137">
        <v>27</v>
      </c>
      <c r="C35" s="77"/>
      <c r="D35" s="30"/>
      <c r="E35" s="250"/>
      <c r="F35" s="251"/>
      <c r="G35" s="104"/>
      <c r="H35" s="40">
        <f>+(G35+E35)*D35</f>
        <v>0</v>
      </c>
      <c r="I35" s="8"/>
      <c r="J35" s="109"/>
      <c r="K35" s="1"/>
      <c r="L35" s="1"/>
      <c r="M35" s="1"/>
      <c r="N35" s="1"/>
      <c r="O35" s="1"/>
      <c r="P35" s="1"/>
      <c r="Q35" s="1"/>
      <c r="R35" s="1"/>
      <c r="S35" s="1"/>
      <c r="T35" s="1"/>
      <c r="U35" s="1"/>
      <c r="V35" s="125"/>
      <c r="W35" s="125"/>
      <c r="X35" s="119"/>
      <c r="Y35" s="117"/>
      <c r="Z35" s="117"/>
      <c r="AA35" s="118"/>
      <c r="AB35" s="118"/>
      <c r="AC35" s="118"/>
      <c r="AD35" s="118"/>
      <c r="AE35" s="118"/>
      <c r="AF35" s="118"/>
      <c r="AG35" s="118"/>
      <c r="AH35" s="118"/>
      <c r="AI35" s="118"/>
      <c r="AJ35" s="118"/>
      <c r="AK35" s="118"/>
      <c r="AL35" s="118"/>
      <c r="AM35" s="118"/>
      <c r="AN35" s="118"/>
    </row>
    <row r="36" spans="2:40" ht="15" x14ac:dyDescent="0.2">
      <c r="B36" s="137">
        <v>28</v>
      </c>
      <c r="C36" s="77"/>
      <c r="D36" s="30"/>
      <c r="E36" s="250"/>
      <c r="F36" s="251"/>
      <c r="G36" s="104"/>
      <c r="H36" s="40">
        <f>+(G36+E36)*D36</f>
        <v>0</v>
      </c>
      <c r="I36" s="8"/>
      <c r="J36" s="109"/>
      <c r="K36" s="1"/>
      <c r="L36" s="1"/>
      <c r="M36" s="1"/>
      <c r="N36" s="1"/>
      <c r="O36" s="1"/>
      <c r="P36" s="1"/>
      <c r="Q36" s="1"/>
      <c r="R36" s="1"/>
      <c r="S36" s="1"/>
      <c r="T36" s="1"/>
      <c r="U36" s="1"/>
      <c r="V36" s="125"/>
      <c r="W36" s="125"/>
      <c r="X36" s="119"/>
      <c r="Y36" s="117"/>
      <c r="Z36" s="117"/>
      <c r="AA36" s="118"/>
      <c r="AB36" s="118"/>
      <c r="AC36" s="118"/>
      <c r="AD36" s="118"/>
      <c r="AE36" s="118"/>
      <c r="AF36" s="118"/>
      <c r="AG36" s="118"/>
      <c r="AH36" s="118"/>
      <c r="AI36" s="118"/>
      <c r="AJ36" s="118"/>
      <c r="AK36" s="118"/>
      <c r="AL36" s="118"/>
      <c r="AM36" s="118"/>
      <c r="AN36" s="118"/>
    </row>
    <row r="37" spans="2:40" ht="15" x14ac:dyDescent="0.2">
      <c r="B37" s="137">
        <v>29</v>
      </c>
      <c r="C37" s="220" t="s">
        <v>77</v>
      </c>
      <c r="D37" s="259"/>
      <c r="E37" s="36"/>
      <c r="F37" s="37"/>
      <c r="G37" s="38"/>
      <c r="H37" s="41">
        <f>+H36+H35+H34+H33+H32</f>
        <v>0</v>
      </c>
      <c r="I37" s="8"/>
      <c r="J37" s="109"/>
      <c r="K37" s="1"/>
      <c r="L37" s="1"/>
      <c r="M37" s="1"/>
      <c r="N37" s="1"/>
      <c r="O37" s="1"/>
      <c r="P37" s="1"/>
      <c r="Q37" s="1"/>
      <c r="R37" s="1"/>
      <c r="S37" s="1"/>
      <c r="T37" s="1"/>
      <c r="U37" s="1"/>
      <c r="V37" s="1"/>
      <c r="W37" s="1"/>
      <c r="Y37" s="19"/>
      <c r="Z37" s="19"/>
      <c r="AA37" s="20"/>
    </row>
    <row r="38" spans="2:40" ht="15" customHeight="1" x14ac:dyDescent="0.2">
      <c r="B38" s="137"/>
      <c r="C38" s="217" t="s">
        <v>161</v>
      </c>
      <c r="D38" s="217"/>
      <c r="E38" s="217"/>
      <c r="F38" s="217"/>
      <c r="G38" s="217"/>
      <c r="H38" s="217"/>
      <c r="I38" s="8"/>
      <c r="J38" s="109"/>
      <c r="K38" s="1"/>
      <c r="L38" s="1"/>
      <c r="M38" s="1"/>
      <c r="N38" s="1"/>
      <c r="O38" s="1"/>
      <c r="P38" s="1"/>
      <c r="Q38" s="1"/>
      <c r="R38" s="1"/>
      <c r="S38" s="1"/>
      <c r="T38" s="1"/>
      <c r="U38" s="1"/>
      <c r="V38" s="1"/>
      <c r="W38" s="1"/>
      <c r="Y38" s="19"/>
      <c r="Z38" s="19"/>
      <c r="AA38" s="20"/>
    </row>
    <row r="39" spans="2:40" ht="37.5" customHeight="1" x14ac:dyDescent="0.2">
      <c r="B39" s="137"/>
      <c r="C39" s="35" t="s">
        <v>74</v>
      </c>
      <c r="D39" s="35" t="s">
        <v>75</v>
      </c>
      <c r="E39" s="257" t="s">
        <v>92</v>
      </c>
      <c r="F39" s="258"/>
      <c r="G39" s="35" t="s">
        <v>94</v>
      </c>
      <c r="H39" s="35" t="s">
        <v>76</v>
      </c>
      <c r="I39" s="8"/>
      <c r="J39" s="109"/>
      <c r="K39" s="1"/>
      <c r="L39" s="1"/>
      <c r="M39" s="1"/>
      <c r="N39" s="1"/>
      <c r="O39" s="1"/>
      <c r="P39" s="1"/>
      <c r="Q39" s="1"/>
      <c r="R39" s="1"/>
      <c r="S39" s="1"/>
      <c r="T39" s="1"/>
      <c r="U39" s="1"/>
      <c r="V39" s="1"/>
      <c r="W39" s="1"/>
      <c r="Y39" s="19"/>
      <c r="Z39" s="19"/>
      <c r="AA39" s="20"/>
    </row>
    <row r="40" spans="2:40" ht="15" x14ac:dyDescent="0.2">
      <c r="B40" s="137">
        <v>30</v>
      </c>
      <c r="C40" s="77"/>
      <c r="D40" s="30"/>
      <c r="E40" s="250"/>
      <c r="F40" s="251"/>
      <c r="G40" s="104"/>
      <c r="H40" s="40">
        <f>+(G40+E40)*D40</f>
        <v>0</v>
      </c>
      <c r="I40" s="8"/>
      <c r="J40" s="109"/>
      <c r="K40" s="1"/>
      <c r="L40" s="1"/>
      <c r="M40" s="1"/>
      <c r="N40" s="1"/>
      <c r="O40" s="1"/>
      <c r="P40" s="1"/>
      <c r="Q40" s="1"/>
      <c r="R40" s="1"/>
      <c r="S40" s="1"/>
      <c r="T40" s="1"/>
      <c r="U40" s="1"/>
      <c r="V40" s="1"/>
      <c r="W40" s="1"/>
      <c r="Y40" s="19"/>
      <c r="Z40" s="19"/>
      <c r="AA40" s="20"/>
    </row>
    <row r="41" spans="2:40" ht="15" x14ac:dyDescent="0.2">
      <c r="B41" s="137">
        <v>31</v>
      </c>
      <c r="C41" s="77"/>
      <c r="D41" s="30"/>
      <c r="E41" s="255"/>
      <c r="F41" s="256"/>
      <c r="G41" s="104"/>
      <c r="H41" s="40">
        <f>+(G41+E41)*D41</f>
        <v>0</v>
      </c>
      <c r="I41" s="8"/>
      <c r="J41" s="109"/>
      <c r="K41" s="1"/>
      <c r="L41" s="1"/>
      <c r="M41" s="1"/>
      <c r="N41" s="1"/>
      <c r="O41" s="1"/>
      <c r="P41" s="1"/>
      <c r="Q41" s="1"/>
      <c r="R41" s="1"/>
      <c r="S41" s="1"/>
      <c r="T41" s="1"/>
      <c r="U41" s="1"/>
      <c r="V41" s="1"/>
      <c r="W41" s="1"/>
      <c r="Y41" s="19"/>
      <c r="Z41" s="19"/>
      <c r="AA41" s="20"/>
    </row>
    <row r="42" spans="2:40" ht="15" x14ac:dyDescent="0.2">
      <c r="B42" s="137">
        <v>32</v>
      </c>
      <c r="C42" s="77"/>
      <c r="D42" s="30"/>
      <c r="E42" s="250"/>
      <c r="F42" s="251"/>
      <c r="G42" s="104"/>
      <c r="H42" s="40">
        <f>+(G42+E42)*D42</f>
        <v>0</v>
      </c>
      <c r="I42" s="8"/>
      <c r="J42" s="109"/>
      <c r="K42" s="1"/>
      <c r="L42" s="1"/>
      <c r="M42" s="1"/>
      <c r="N42" s="1"/>
      <c r="O42" s="1"/>
      <c r="P42" s="1"/>
      <c r="Q42" s="1"/>
      <c r="R42" s="1"/>
      <c r="S42" s="1"/>
      <c r="T42" s="1"/>
      <c r="U42" s="1"/>
      <c r="V42" s="1"/>
      <c r="W42" s="1"/>
      <c r="Y42" s="19"/>
      <c r="Z42" s="19"/>
      <c r="AA42" s="20"/>
    </row>
    <row r="43" spans="2:40" ht="15" x14ac:dyDescent="0.2">
      <c r="B43" s="137">
        <v>33</v>
      </c>
      <c r="C43" s="77"/>
      <c r="D43" s="30"/>
      <c r="E43" s="250"/>
      <c r="F43" s="251"/>
      <c r="G43" s="104"/>
      <c r="H43" s="40">
        <f>+(G43+E43)*D43</f>
        <v>0</v>
      </c>
      <c r="I43" s="8"/>
      <c r="J43" s="109"/>
      <c r="K43" s="1"/>
      <c r="L43" s="1"/>
      <c r="M43" s="1"/>
      <c r="N43" s="1"/>
      <c r="O43" s="1"/>
      <c r="P43" s="1"/>
      <c r="Q43" s="1"/>
      <c r="R43" s="1"/>
      <c r="S43" s="1"/>
      <c r="T43" s="1"/>
      <c r="U43" s="1"/>
      <c r="V43" s="1"/>
      <c r="W43" s="1"/>
      <c r="Y43" s="19"/>
      <c r="Z43" s="19"/>
      <c r="AA43" s="20"/>
    </row>
    <row r="44" spans="2:40" ht="15" x14ac:dyDescent="0.2">
      <c r="B44" s="137">
        <v>34</v>
      </c>
      <c r="C44" s="77"/>
      <c r="D44" s="30"/>
      <c r="E44" s="250"/>
      <c r="F44" s="251"/>
      <c r="G44" s="104"/>
      <c r="H44" s="40">
        <f>+(G44+E44)*D44</f>
        <v>0</v>
      </c>
      <c r="I44" s="8"/>
      <c r="J44" s="109"/>
      <c r="K44" s="1"/>
      <c r="L44" s="1"/>
      <c r="M44" s="1"/>
      <c r="N44" s="1"/>
      <c r="O44" s="1"/>
      <c r="P44" s="1"/>
      <c r="Q44" s="1"/>
      <c r="R44" s="1"/>
      <c r="S44" s="1"/>
      <c r="T44" s="1"/>
      <c r="U44" s="1"/>
      <c r="V44" s="1"/>
      <c r="W44" s="1"/>
      <c r="Y44" s="19"/>
      <c r="Z44" s="19"/>
      <c r="AA44" s="20"/>
    </row>
    <row r="45" spans="2:40" ht="15" x14ac:dyDescent="0.2">
      <c r="B45" s="137">
        <v>35</v>
      </c>
      <c r="C45" s="206" t="s">
        <v>77</v>
      </c>
      <c r="D45" s="260"/>
      <c r="E45" s="46"/>
      <c r="F45" s="46"/>
      <c r="G45" s="47"/>
      <c r="H45" s="48">
        <f>+H44+H43+H42+H41+H40</f>
        <v>0</v>
      </c>
      <c r="I45" s="8"/>
      <c r="J45" s="109"/>
      <c r="K45" s="1"/>
      <c r="L45" s="1"/>
      <c r="M45" s="1"/>
      <c r="N45" s="1"/>
      <c r="O45" s="1"/>
      <c r="P45" s="1"/>
      <c r="Q45" s="1"/>
      <c r="R45" s="1"/>
      <c r="S45" s="1"/>
      <c r="T45" s="1"/>
      <c r="U45" s="1"/>
      <c r="V45" s="1"/>
      <c r="W45" s="1"/>
      <c r="Y45" s="19"/>
      <c r="Z45" s="19"/>
      <c r="AA45" s="20"/>
    </row>
    <row r="46" spans="2:40" ht="15" customHeight="1" x14ac:dyDescent="0.2">
      <c r="B46" s="137">
        <v>36</v>
      </c>
      <c r="C46" s="204" t="s">
        <v>93</v>
      </c>
      <c r="D46" s="261"/>
      <c r="E46" s="261"/>
      <c r="F46" s="262"/>
      <c r="G46" s="49"/>
      <c r="H46" s="50">
        <f>+H45+H37</f>
        <v>0</v>
      </c>
      <c r="I46" s="8"/>
      <c r="J46" s="109"/>
      <c r="K46" s="39"/>
      <c r="L46" s="39"/>
      <c r="M46" s="39"/>
      <c r="N46" s="39"/>
      <c r="O46" s="39"/>
      <c r="P46" s="39"/>
      <c r="Q46" s="39"/>
      <c r="R46" s="1"/>
      <c r="S46" s="1"/>
      <c r="T46" s="1"/>
      <c r="U46" s="1"/>
      <c r="V46" s="1"/>
      <c r="W46" s="1"/>
      <c r="Y46" s="19"/>
      <c r="Z46" s="19"/>
      <c r="AA46" s="20"/>
    </row>
    <row r="47" spans="2:40" ht="15" customHeight="1" x14ac:dyDescent="0.2">
      <c r="B47" s="137">
        <v>37</v>
      </c>
      <c r="C47" s="204" t="s">
        <v>169</v>
      </c>
      <c r="D47" s="261"/>
      <c r="E47" s="261"/>
      <c r="F47" s="261"/>
      <c r="G47" s="262"/>
      <c r="H47" s="51" t="e">
        <f>+H45/H46</f>
        <v>#DIV/0!</v>
      </c>
      <c r="I47" s="8"/>
      <c r="J47" s="109"/>
      <c r="K47" s="39"/>
      <c r="L47" s="39"/>
      <c r="M47" s="39"/>
      <c r="N47" s="39"/>
      <c r="O47" s="39"/>
      <c r="P47" s="39"/>
      <c r="Q47" s="39"/>
      <c r="R47" s="1"/>
      <c r="S47" s="1"/>
      <c r="T47" s="1"/>
      <c r="U47" s="1"/>
      <c r="V47" s="1"/>
      <c r="W47" s="1"/>
      <c r="Y47" s="19"/>
      <c r="Z47" s="19"/>
      <c r="AA47" s="20"/>
    </row>
    <row r="48" spans="2:40" ht="7.5" customHeight="1" x14ac:dyDescent="0.2">
      <c r="B48" s="137"/>
      <c r="C48" s="263"/>
      <c r="D48" s="263"/>
      <c r="E48" s="263"/>
      <c r="F48" s="78"/>
      <c r="G48" s="106"/>
      <c r="H48" s="106"/>
      <c r="I48" s="8"/>
      <c r="J48" s="109"/>
      <c r="K48" s="1"/>
      <c r="L48" s="1"/>
      <c r="M48" s="1"/>
      <c r="N48" s="1"/>
      <c r="O48" s="1"/>
      <c r="P48" s="1"/>
      <c r="Q48" s="1"/>
      <c r="R48" s="1"/>
      <c r="S48" s="1"/>
      <c r="T48" s="1"/>
      <c r="U48" s="1"/>
      <c r="V48" s="1"/>
      <c r="W48" s="1"/>
    </row>
    <row r="49" spans="2:23" ht="18" customHeight="1" x14ac:dyDescent="0.2">
      <c r="B49" s="137">
        <v>38</v>
      </c>
      <c r="C49" s="252" t="s">
        <v>139</v>
      </c>
      <c r="D49" s="253"/>
      <c r="E49" s="254"/>
      <c r="F49" s="52"/>
      <c r="G49" s="49"/>
      <c r="H49" s="53">
        <f>+G29*590/1000</f>
        <v>0</v>
      </c>
      <c r="I49" s="8"/>
      <c r="J49" s="109"/>
      <c r="K49" s="1"/>
      <c r="L49" s="1"/>
      <c r="M49" s="1"/>
      <c r="N49" s="1"/>
      <c r="O49" s="1"/>
      <c r="P49" s="1"/>
      <c r="Q49" s="1"/>
      <c r="R49" s="1"/>
      <c r="S49" s="1"/>
      <c r="T49" s="1"/>
      <c r="U49" s="1"/>
      <c r="V49" s="1"/>
      <c r="W49" s="1"/>
    </row>
    <row r="50" spans="2:23" ht="18" customHeight="1" x14ac:dyDescent="0.2">
      <c r="B50" s="137">
        <v>39</v>
      </c>
      <c r="C50" s="252" t="s">
        <v>16</v>
      </c>
      <c r="D50" s="253"/>
      <c r="E50" s="254"/>
      <c r="F50" s="52"/>
      <c r="G50" s="49"/>
      <c r="H50" s="54">
        <v>20</v>
      </c>
      <c r="I50" s="8"/>
      <c r="J50" s="109"/>
      <c r="K50" s="1"/>
      <c r="L50" s="1"/>
      <c r="M50" s="1"/>
      <c r="N50" s="1"/>
      <c r="O50" s="1"/>
      <c r="P50" s="1"/>
      <c r="Q50" s="1"/>
      <c r="R50" s="1"/>
      <c r="S50" s="1"/>
      <c r="T50" s="1"/>
      <c r="U50" s="1"/>
      <c r="V50" s="1"/>
      <c r="W50" s="1"/>
    </row>
    <row r="51" spans="2:23" ht="18" customHeight="1" x14ac:dyDescent="0.2">
      <c r="B51" s="137">
        <v>40</v>
      </c>
      <c r="C51" s="252" t="s">
        <v>140</v>
      </c>
      <c r="D51" s="253"/>
      <c r="E51" s="254"/>
      <c r="F51" s="52"/>
      <c r="G51" s="49"/>
      <c r="H51" s="84">
        <f>+H49*H50/1000</f>
        <v>0</v>
      </c>
      <c r="I51" s="8"/>
      <c r="J51" s="109"/>
      <c r="K51" s="1"/>
      <c r="L51" s="1"/>
      <c r="M51" s="1"/>
      <c r="N51" s="1"/>
      <c r="O51" s="1"/>
      <c r="P51" s="1"/>
      <c r="Q51" s="1"/>
      <c r="R51" s="1"/>
      <c r="S51" s="1"/>
      <c r="T51" s="1"/>
      <c r="U51" s="1"/>
      <c r="V51" s="1"/>
      <c r="W51" s="1"/>
    </row>
    <row r="52" spans="2:23" ht="18" customHeight="1" x14ac:dyDescent="0.2">
      <c r="B52" s="137">
        <v>41</v>
      </c>
      <c r="C52" s="252" t="s">
        <v>54</v>
      </c>
      <c r="D52" s="253"/>
      <c r="E52" s="254"/>
      <c r="F52" s="52"/>
      <c r="G52" s="49"/>
      <c r="H52" s="85" t="e">
        <f>+(H46*förderquote)/H51</f>
        <v>#DIV/0!</v>
      </c>
      <c r="I52" s="8"/>
      <c r="J52" s="109"/>
      <c r="K52" s="1"/>
      <c r="L52" s="1"/>
      <c r="M52" s="1"/>
      <c r="N52" s="1"/>
      <c r="O52" s="1"/>
      <c r="P52" s="1"/>
      <c r="Q52" s="1"/>
      <c r="R52" s="1"/>
      <c r="S52" s="1"/>
      <c r="T52" s="1"/>
      <c r="U52" s="1"/>
      <c r="V52" s="1"/>
      <c r="W52" s="1"/>
    </row>
    <row r="53" spans="2:23" ht="18" customHeight="1" x14ac:dyDescent="0.2">
      <c r="B53" s="137">
        <v>42</v>
      </c>
      <c r="C53" s="252" t="s">
        <v>78</v>
      </c>
      <c r="D53" s="253"/>
      <c r="E53" s="254"/>
      <c r="F53" s="52"/>
      <c r="G53" s="49"/>
      <c r="H53" s="86" t="e">
        <f>+H46/(G29*0.23)</f>
        <v>#DIV/0!</v>
      </c>
      <c r="I53" s="8"/>
      <c r="J53" s="109"/>
      <c r="K53" s="1"/>
      <c r="L53" s="1"/>
      <c r="M53" s="1"/>
      <c r="N53" s="1"/>
      <c r="O53" s="1"/>
      <c r="P53" s="1"/>
      <c r="Q53" s="1"/>
      <c r="R53" s="1"/>
      <c r="S53" s="1"/>
      <c r="T53" s="1"/>
      <c r="U53" s="1"/>
      <c r="V53" s="1"/>
      <c r="W53" s="1"/>
    </row>
    <row r="54" spans="2:23" ht="36" customHeight="1" x14ac:dyDescent="0.2">
      <c r="B54" s="137">
        <v>43</v>
      </c>
      <c r="C54" s="264" t="s">
        <v>13</v>
      </c>
      <c r="D54" s="265"/>
      <c r="E54" s="266"/>
      <c r="F54" s="8"/>
      <c r="G54" s="191"/>
      <c r="H54" s="192"/>
      <c r="I54" s="8"/>
      <c r="J54" s="109"/>
      <c r="K54" s="1"/>
      <c r="L54" s="1"/>
      <c r="M54" s="1"/>
      <c r="N54" s="1"/>
      <c r="O54" s="1"/>
      <c r="P54" s="1"/>
      <c r="Q54" s="1"/>
      <c r="R54" s="1"/>
      <c r="S54" s="1"/>
      <c r="T54" s="1"/>
      <c r="U54" s="1"/>
      <c r="V54" s="1"/>
      <c r="W54" s="1"/>
    </row>
    <row r="55" spans="2:23" ht="9" customHeight="1" x14ac:dyDescent="0.2">
      <c r="B55" s="137"/>
      <c r="C55" s="17"/>
      <c r="D55" s="17"/>
      <c r="E55" s="105"/>
      <c r="F55" s="8"/>
      <c r="G55" s="8"/>
      <c r="H55" s="8"/>
      <c r="I55" s="8"/>
      <c r="J55" s="109"/>
      <c r="K55" s="1"/>
      <c r="L55" s="1"/>
      <c r="M55" s="1"/>
      <c r="N55" s="1"/>
      <c r="O55" s="1"/>
      <c r="P55" s="1"/>
      <c r="Q55" s="1"/>
      <c r="R55" s="1"/>
      <c r="S55" s="1"/>
      <c r="T55" s="1"/>
      <c r="U55" s="1"/>
      <c r="V55" s="1"/>
      <c r="W55" s="1"/>
    </row>
    <row r="56" spans="2:23" ht="12.75" customHeight="1" x14ac:dyDescent="0.2">
      <c r="B56" s="137" t="s">
        <v>17</v>
      </c>
      <c r="C56" s="193" t="s">
        <v>113</v>
      </c>
      <c r="D56" s="193"/>
      <c r="E56" s="193"/>
      <c r="F56" s="193"/>
      <c r="G56" s="193"/>
      <c r="H56" s="193"/>
      <c r="I56" s="17"/>
      <c r="J56" s="110"/>
    </row>
    <row r="57" spans="2:23" ht="12.75" customHeight="1" x14ac:dyDescent="0.2">
      <c r="B57" s="137" t="s">
        <v>18</v>
      </c>
      <c r="C57" s="189" t="s">
        <v>51</v>
      </c>
      <c r="D57" s="189"/>
      <c r="E57" s="189"/>
      <c r="F57" s="189"/>
      <c r="G57" s="189"/>
      <c r="H57" s="189"/>
      <c r="I57" s="17"/>
      <c r="J57" s="110"/>
    </row>
    <row r="58" spans="2:23" ht="12.75" customHeight="1" x14ac:dyDescent="0.2">
      <c r="B58" s="137" t="s">
        <v>27</v>
      </c>
      <c r="C58" s="201" t="s">
        <v>52</v>
      </c>
      <c r="D58" s="201"/>
      <c r="E58" s="201"/>
      <c r="F58" s="17"/>
      <c r="G58" s="17"/>
      <c r="H58" s="17"/>
      <c r="I58" s="17"/>
      <c r="J58" s="110"/>
    </row>
    <row r="59" spans="2:23" ht="12.75" customHeight="1" x14ac:dyDescent="0.2">
      <c r="B59" s="137" t="s">
        <v>53</v>
      </c>
      <c r="C59" s="193" t="s">
        <v>114</v>
      </c>
      <c r="D59" s="193"/>
      <c r="E59" s="193"/>
      <c r="F59" s="193"/>
      <c r="G59" s="193"/>
      <c r="H59" s="193"/>
      <c r="I59" s="17"/>
      <c r="J59" s="110"/>
    </row>
    <row r="60" spans="2:23" ht="12.75" customHeight="1" x14ac:dyDescent="0.2">
      <c r="B60" s="137" t="s">
        <v>57</v>
      </c>
      <c r="C60" s="197" t="s">
        <v>168</v>
      </c>
      <c r="D60" s="197"/>
      <c r="E60" s="197"/>
      <c r="F60" s="103"/>
      <c r="G60" s="103"/>
      <c r="H60" s="184" t="s">
        <v>127</v>
      </c>
      <c r="I60" s="184"/>
      <c r="J60" s="110"/>
    </row>
    <row r="61" spans="2:23" ht="12.75" customHeight="1" x14ac:dyDescent="0.2">
      <c r="B61" s="137"/>
      <c r="C61" s="17"/>
      <c r="D61" s="17"/>
      <c r="E61" s="17"/>
      <c r="F61" s="17"/>
      <c r="G61" s="17"/>
      <c r="H61" s="184"/>
      <c r="I61" s="184"/>
      <c r="J61" s="110"/>
    </row>
    <row r="62" spans="2:23" x14ac:dyDescent="0.2">
      <c r="B62" s="137"/>
      <c r="C62" s="17"/>
      <c r="D62" s="17"/>
      <c r="E62" s="17"/>
      <c r="F62" s="17"/>
      <c r="G62" s="17"/>
      <c r="H62" s="17"/>
      <c r="I62" s="17"/>
      <c r="J62" s="110"/>
    </row>
  </sheetData>
  <sheetProtection password="D9E5" sheet="1" objects="1" scenarios="1" selectLockedCells="1"/>
  <mergeCells count="66">
    <mergeCell ref="C60:E60"/>
    <mergeCell ref="H60:I61"/>
    <mergeCell ref="C53:E53"/>
    <mergeCell ref="C54:E54"/>
    <mergeCell ref="G54:H54"/>
    <mergeCell ref="C57:H57"/>
    <mergeCell ref="C58:E58"/>
    <mergeCell ref="C59:H59"/>
    <mergeCell ref="C37:D37"/>
    <mergeCell ref="C56:H56"/>
    <mergeCell ref="C45:D45"/>
    <mergeCell ref="C46:F46"/>
    <mergeCell ref="C47:G47"/>
    <mergeCell ref="C48:E48"/>
    <mergeCell ref="C49:E49"/>
    <mergeCell ref="C50:E50"/>
    <mergeCell ref="C51:E51"/>
    <mergeCell ref="C52:E52"/>
    <mergeCell ref="E39:F39"/>
    <mergeCell ref="E40:F40"/>
    <mergeCell ref="E41:F41"/>
    <mergeCell ref="E42:F42"/>
    <mergeCell ref="E43:F43"/>
    <mergeCell ref="C38:H38"/>
    <mergeCell ref="H28:I28"/>
    <mergeCell ref="C29:E29"/>
    <mergeCell ref="H29:I29"/>
    <mergeCell ref="C30:H30"/>
    <mergeCell ref="E31:F31"/>
    <mergeCell ref="E44:F44"/>
    <mergeCell ref="E33:F33"/>
    <mergeCell ref="E34:F34"/>
    <mergeCell ref="E35:F35"/>
    <mergeCell ref="E36:F36"/>
    <mergeCell ref="C21:E21"/>
    <mergeCell ref="E32:F32"/>
    <mergeCell ref="C28:E28"/>
    <mergeCell ref="C24:E24"/>
    <mergeCell ref="C25:E25"/>
    <mergeCell ref="C26:E26"/>
    <mergeCell ref="C27:E27"/>
    <mergeCell ref="C23:E23"/>
    <mergeCell ref="C8:E8"/>
    <mergeCell ref="G8:I8"/>
    <mergeCell ref="H9:I9"/>
    <mergeCell ref="C22:E22"/>
    <mergeCell ref="C11:E11"/>
    <mergeCell ref="C12:E12"/>
    <mergeCell ref="C13:E13"/>
    <mergeCell ref="C14:E14"/>
    <mergeCell ref="C15:E15"/>
    <mergeCell ref="C16:E16"/>
    <mergeCell ref="H22:I22"/>
    <mergeCell ref="C10:E10"/>
    <mergeCell ref="C17:E17"/>
    <mergeCell ref="C18:E18"/>
    <mergeCell ref="C19:E19"/>
    <mergeCell ref="C20:E20"/>
    <mergeCell ref="C7:E7"/>
    <mergeCell ref="G7:I7"/>
    <mergeCell ref="C2:I2"/>
    <mergeCell ref="C3:I3"/>
    <mergeCell ref="C5:E5"/>
    <mergeCell ref="G5:I5"/>
    <mergeCell ref="C6:E6"/>
    <mergeCell ref="G6:I6"/>
  </mergeCells>
  <dataValidations count="2">
    <dataValidation type="list" errorStyle="warning" allowBlank="1" showInputMessage="1" showErrorMessage="1" promptTitle="Bitte auswählen" prompt="Bitte geben Sie hier den geplanten Regelungstyp an" sqref="H14:I14">
      <formula1>Steuerungsdropdown</formula1>
    </dataValidation>
    <dataValidation type="list" errorStyle="warning" allowBlank="1" showInputMessage="1" showErrorMessage="1" promptTitle="Bitte auswählen" prompt="Bitte wählen sie hier den vorhandenen Regelungstyp aus" sqref="G14">
      <formula1>Steuerungsdropdown</formula1>
    </dataValidation>
  </dataValidations>
  <hyperlinks>
    <hyperlink ref="C57" location="Hinweise!A1" display="Informationen zu Volllaststunden in Abhängigkeit zum Raum finden Sie im Tabellenblatt Hinweise"/>
  </hyperlinks>
  <pageMargins left="0.39370078740157483" right="0.39370078740157483" top="0.39370078740157483" bottom="0.39370078740157483" header="0.51181102362204722" footer="0.51181102362204722"/>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B1:AB62"/>
  <sheetViews>
    <sheetView showGridLines="0" view="pageBreakPreview" zoomScaleNormal="100" workbookViewId="0">
      <selection activeCell="G6" sqref="G6:I6"/>
    </sheetView>
  </sheetViews>
  <sheetFormatPr baseColWidth="10" defaultRowHeight="12.75" x14ac:dyDescent="0.2"/>
  <cols>
    <col min="1" max="1" width="2.5703125" customWidth="1"/>
    <col min="2" max="2" width="2.85546875" customWidth="1"/>
    <col min="3" max="3" width="25.42578125" customWidth="1"/>
    <col min="4" max="4" width="8.42578125" customWidth="1"/>
    <col min="5" max="5" width="23.28515625" customWidth="1"/>
    <col min="6" max="6" width="2.28515625" customWidth="1"/>
    <col min="7" max="8" width="20.7109375" customWidth="1"/>
    <col min="9" max="9" width="20.7109375" style="110" customWidth="1"/>
    <col min="10" max="10" width="1.7109375" customWidth="1"/>
    <col min="11" max="23" width="10.28515625" customWidth="1"/>
    <col min="24" max="24" width="9.140625" style="15" customWidth="1"/>
    <col min="25" max="25" width="11" customWidth="1"/>
    <col min="26" max="26" width="5.7109375" customWidth="1"/>
    <col min="27" max="27" width="6.140625" customWidth="1"/>
  </cols>
  <sheetData>
    <row r="1" spans="2:28" x14ac:dyDescent="0.2">
      <c r="E1" s="5"/>
    </row>
    <row r="2" spans="2:28" ht="23.25" x14ac:dyDescent="0.4">
      <c r="B2" s="137"/>
      <c r="C2" s="226" t="s">
        <v>143</v>
      </c>
      <c r="D2" s="226"/>
      <c r="E2" s="226"/>
      <c r="F2" s="226"/>
      <c r="G2" s="226"/>
      <c r="H2" s="226"/>
      <c r="I2" s="226"/>
      <c r="J2" s="109"/>
      <c r="K2" s="1"/>
      <c r="L2" s="1"/>
      <c r="M2" s="1"/>
      <c r="N2" s="1"/>
      <c r="O2" s="1"/>
      <c r="P2" s="1"/>
      <c r="Q2" s="1"/>
      <c r="R2" s="1"/>
      <c r="S2" s="1"/>
      <c r="T2" s="1"/>
      <c r="U2" s="1"/>
      <c r="V2" s="1"/>
      <c r="W2" s="1"/>
      <c r="X2" s="4"/>
    </row>
    <row r="3" spans="2:28" ht="15" customHeight="1" x14ac:dyDescent="0.2">
      <c r="B3" s="137"/>
      <c r="C3" s="227" t="s">
        <v>60</v>
      </c>
      <c r="D3" s="227"/>
      <c r="E3" s="227"/>
      <c r="F3" s="227"/>
      <c r="G3" s="227"/>
      <c r="H3" s="227"/>
      <c r="I3" s="227"/>
      <c r="J3" s="109"/>
      <c r="K3" s="1"/>
      <c r="L3" s="1"/>
      <c r="M3" s="1"/>
      <c r="N3" s="1"/>
      <c r="O3" s="1"/>
      <c r="P3" s="1"/>
      <c r="Q3" s="1"/>
      <c r="R3" s="1"/>
      <c r="S3" s="1"/>
      <c r="T3" s="1"/>
      <c r="U3" s="1"/>
      <c r="V3" s="1"/>
      <c r="W3" s="1"/>
    </row>
    <row r="4" spans="2:28" ht="6.75" customHeight="1" x14ac:dyDescent="0.2">
      <c r="B4" s="137"/>
      <c r="C4" s="17"/>
      <c r="D4" s="17"/>
      <c r="E4" s="7"/>
      <c r="F4" s="8"/>
      <c r="G4" s="8"/>
      <c r="H4" s="8"/>
      <c r="I4" s="8"/>
      <c r="J4" s="109"/>
      <c r="K4" s="1"/>
      <c r="L4" s="1"/>
      <c r="M4" s="1"/>
      <c r="N4" s="1"/>
      <c r="O4" s="1"/>
      <c r="P4" s="1"/>
      <c r="Q4" s="1"/>
      <c r="R4" s="1"/>
      <c r="S4" s="1"/>
      <c r="T4" s="1"/>
      <c r="U4" s="1"/>
      <c r="V4" s="1"/>
      <c r="W4" s="1"/>
    </row>
    <row r="5" spans="2:28" ht="18" customHeight="1" x14ac:dyDescent="0.2">
      <c r="B5" s="137">
        <v>1</v>
      </c>
      <c r="C5" s="239" t="s">
        <v>6</v>
      </c>
      <c r="D5" s="240"/>
      <c r="E5" s="241"/>
      <c r="F5" s="8"/>
      <c r="G5" s="233">
        <f>+BASISFORMULAR!F5</f>
        <v>0</v>
      </c>
      <c r="H5" s="234"/>
      <c r="I5" s="235"/>
      <c r="J5" s="109"/>
      <c r="K5" s="1"/>
      <c r="L5" s="1"/>
      <c r="M5" s="1"/>
      <c r="N5" s="1"/>
      <c r="O5" s="1"/>
      <c r="P5" s="1"/>
      <c r="Q5" s="1"/>
      <c r="R5" s="1"/>
      <c r="S5" s="1"/>
      <c r="T5" s="1"/>
      <c r="U5" s="1"/>
      <c r="V5" s="1"/>
      <c r="W5" s="1"/>
    </row>
    <row r="6" spans="2:28" ht="18" customHeight="1" x14ac:dyDescent="0.2">
      <c r="B6" s="137">
        <v>2</v>
      </c>
      <c r="C6" s="239" t="s">
        <v>62</v>
      </c>
      <c r="D6" s="240"/>
      <c r="E6" s="241"/>
      <c r="F6" s="8"/>
      <c r="G6" s="230"/>
      <c r="H6" s="231"/>
      <c r="I6" s="232"/>
      <c r="J6" s="109"/>
      <c r="K6" s="1"/>
      <c r="L6" s="1"/>
      <c r="M6" s="1"/>
      <c r="N6" s="1"/>
      <c r="O6" s="1"/>
      <c r="P6" s="1"/>
      <c r="Q6" s="1"/>
      <c r="R6" s="1"/>
      <c r="S6" s="1"/>
      <c r="T6" s="1"/>
      <c r="U6" s="1"/>
      <c r="V6" s="1"/>
      <c r="W6" s="1"/>
    </row>
    <row r="7" spans="2:28" ht="18" customHeight="1" x14ac:dyDescent="0.2">
      <c r="B7" s="137">
        <v>3</v>
      </c>
      <c r="C7" s="236" t="s">
        <v>71</v>
      </c>
      <c r="D7" s="237"/>
      <c r="E7" s="238"/>
      <c r="F7" s="8"/>
      <c r="G7" s="230"/>
      <c r="H7" s="231"/>
      <c r="I7" s="232"/>
      <c r="J7" s="109"/>
      <c r="K7" s="1"/>
      <c r="L7" s="1"/>
      <c r="M7" s="1"/>
      <c r="N7" s="1"/>
      <c r="O7" s="1"/>
      <c r="P7" s="1"/>
      <c r="Q7" s="1"/>
      <c r="R7" s="1"/>
      <c r="S7" s="1"/>
      <c r="T7" s="1"/>
      <c r="U7" s="1"/>
      <c r="V7" s="1"/>
      <c r="W7" s="1"/>
    </row>
    <row r="8" spans="2:28" ht="18" customHeight="1" x14ac:dyDescent="0.2">
      <c r="B8" s="137">
        <v>4</v>
      </c>
      <c r="C8" s="239" t="s">
        <v>72</v>
      </c>
      <c r="D8" s="240"/>
      <c r="E8" s="241"/>
      <c r="F8" s="8"/>
      <c r="G8" s="230"/>
      <c r="H8" s="231"/>
      <c r="I8" s="232"/>
      <c r="J8" s="109"/>
      <c r="K8" s="1"/>
      <c r="L8" s="1"/>
      <c r="M8" s="1"/>
      <c r="N8" s="1"/>
      <c r="O8" s="1"/>
      <c r="P8" s="1"/>
      <c r="Q8" s="1"/>
      <c r="R8" s="1"/>
      <c r="S8" s="1"/>
      <c r="T8" s="1"/>
      <c r="U8" s="1"/>
      <c r="V8" s="1"/>
      <c r="W8" s="1"/>
    </row>
    <row r="9" spans="2:28" ht="14.25" customHeight="1" x14ac:dyDescent="0.25">
      <c r="B9" s="137"/>
      <c r="C9" s="17"/>
      <c r="D9" s="17"/>
      <c r="E9" s="34"/>
      <c r="F9" s="8"/>
      <c r="G9" s="42" t="s">
        <v>7</v>
      </c>
      <c r="H9" s="242" t="s">
        <v>8</v>
      </c>
      <c r="I9" s="243"/>
      <c r="J9" s="109"/>
      <c r="K9" s="1"/>
      <c r="L9" s="1"/>
      <c r="M9" s="1"/>
      <c r="N9" s="1"/>
      <c r="O9" s="1"/>
      <c r="P9" s="1"/>
      <c r="Q9" s="1"/>
      <c r="R9" s="1"/>
      <c r="S9" s="1"/>
      <c r="T9" s="1"/>
      <c r="U9" s="1"/>
      <c r="V9" s="1"/>
      <c r="W9" s="1"/>
    </row>
    <row r="10" spans="2:28" ht="30" x14ac:dyDescent="0.2">
      <c r="B10" s="137">
        <v>5</v>
      </c>
      <c r="C10" s="244" t="s">
        <v>14</v>
      </c>
      <c r="D10" s="245"/>
      <c r="E10" s="246"/>
      <c r="F10" s="8"/>
      <c r="G10" s="74"/>
      <c r="H10" s="107" t="s">
        <v>144</v>
      </c>
      <c r="I10" s="107" t="s">
        <v>145</v>
      </c>
      <c r="J10" s="109"/>
      <c r="K10" s="1"/>
      <c r="L10" s="1"/>
      <c r="M10" s="1"/>
      <c r="N10" s="1"/>
      <c r="O10" s="1"/>
      <c r="P10" s="1"/>
      <c r="Q10" s="1"/>
      <c r="R10" s="1"/>
      <c r="S10" s="1"/>
      <c r="T10" s="1"/>
      <c r="U10" s="1"/>
      <c r="V10" s="1"/>
      <c r="W10" s="1"/>
    </row>
    <row r="11" spans="2:28" ht="15" customHeight="1" x14ac:dyDescent="0.2">
      <c r="B11" s="137">
        <v>6</v>
      </c>
      <c r="C11" s="244" t="s">
        <v>9</v>
      </c>
      <c r="D11" s="245"/>
      <c r="E11" s="246"/>
      <c r="F11" s="8"/>
      <c r="G11" s="74"/>
      <c r="H11" s="74"/>
      <c r="I11" s="74"/>
      <c r="J11" s="109"/>
      <c r="K11" s="1"/>
      <c r="L11" s="1"/>
      <c r="M11" s="1"/>
      <c r="N11" s="1"/>
      <c r="O11" s="1"/>
      <c r="P11" s="1"/>
      <c r="Q11" s="1"/>
      <c r="R11" s="1"/>
      <c r="S11" s="1"/>
      <c r="T11" s="1"/>
      <c r="U11" s="1"/>
      <c r="V11" s="1"/>
      <c r="W11" s="1"/>
    </row>
    <row r="12" spans="2:28" ht="15" customHeight="1" x14ac:dyDescent="0.2">
      <c r="B12" s="137">
        <v>7</v>
      </c>
      <c r="C12" s="244" t="s">
        <v>10</v>
      </c>
      <c r="D12" s="245"/>
      <c r="E12" s="246"/>
      <c r="F12" s="8"/>
      <c r="G12" s="74"/>
      <c r="H12" s="74"/>
      <c r="I12" s="74"/>
      <c r="J12" s="109"/>
      <c r="K12" s="1"/>
      <c r="L12" s="1"/>
      <c r="M12" s="1"/>
      <c r="N12" s="1"/>
      <c r="O12" s="1"/>
      <c r="P12" s="1"/>
      <c r="Q12" s="1"/>
      <c r="R12" s="1"/>
      <c r="S12" s="1"/>
      <c r="T12" s="1"/>
      <c r="U12" s="1"/>
      <c r="V12" s="1"/>
      <c r="W12" s="125"/>
      <c r="X12" s="119"/>
      <c r="Y12" s="113"/>
      <c r="Z12" s="113"/>
      <c r="AA12" s="113"/>
      <c r="AB12" s="118"/>
    </row>
    <row r="13" spans="2:28" ht="15" customHeight="1" x14ac:dyDescent="0.2">
      <c r="B13" s="137">
        <v>8</v>
      </c>
      <c r="C13" s="244" t="s">
        <v>11</v>
      </c>
      <c r="D13" s="245"/>
      <c r="E13" s="246"/>
      <c r="F13" s="8"/>
      <c r="G13" s="74"/>
      <c r="H13" s="74"/>
      <c r="I13" s="74"/>
      <c r="J13" s="109"/>
      <c r="K13" s="1"/>
      <c r="L13" s="1"/>
      <c r="M13" s="1"/>
      <c r="N13" s="1"/>
      <c r="O13" s="1"/>
      <c r="P13" s="1"/>
      <c r="Q13" s="1"/>
      <c r="R13" s="1"/>
      <c r="S13" s="1"/>
      <c r="T13" s="1"/>
      <c r="U13" s="1"/>
      <c r="V13" s="1"/>
      <c r="W13" s="125"/>
      <c r="X13" s="119"/>
      <c r="Y13" s="113"/>
      <c r="Z13" s="113"/>
      <c r="AA13" s="113"/>
      <c r="AB13" s="118"/>
    </row>
    <row r="14" spans="2:28" ht="18" customHeight="1" x14ac:dyDescent="0.2">
      <c r="B14" s="137">
        <v>9</v>
      </c>
      <c r="C14" s="244" t="s">
        <v>63</v>
      </c>
      <c r="D14" s="245"/>
      <c r="E14" s="246"/>
      <c r="F14" s="8"/>
      <c r="G14" s="145" t="s">
        <v>141</v>
      </c>
      <c r="H14" s="145" t="s">
        <v>141</v>
      </c>
      <c r="I14" s="145" t="s">
        <v>141</v>
      </c>
      <c r="J14" s="109"/>
      <c r="K14" s="1"/>
      <c r="L14" s="1"/>
      <c r="M14" s="1"/>
      <c r="N14" s="1"/>
      <c r="O14" s="1"/>
      <c r="P14" s="1"/>
      <c r="Q14" s="1"/>
      <c r="R14" s="1"/>
      <c r="S14" s="1"/>
      <c r="T14" s="1"/>
      <c r="U14" s="1"/>
      <c r="V14" s="1"/>
      <c r="W14" s="125"/>
      <c r="X14" s="120"/>
      <c r="Y14" s="114"/>
      <c r="Z14" s="114"/>
      <c r="AA14" s="113"/>
      <c r="AB14" s="118"/>
    </row>
    <row r="15" spans="2:28" ht="15" customHeight="1" x14ac:dyDescent="0.2">
      <c r="B15" s="137">
        <v>10</v>
      </c>
      <c r="C15" s="247" t="s">
        <v>159</v>
      </c>
      <c r="D15" s="248"/>
      <c r="E15" s="249"/>
      <c r="F15" s="8"/>
      <c r="G15" s="29"/>
      <c r="H15" s="29"/>
      <c r="I15" s="29"/>
      <c r="J15" s="109"/>
      <c r="K15" s="1"/>
      <c r="L15" s="1"/>
      <c r="M15" s="1"/>
      <c r="N15" s="1"/>
      <c r="O15" s="1"/>
      <c r="P15" s="1"/>
      <c r="Q15" s="1"/>
      <c r="R15" s="1"/>
      <c r="S15" s="1"/>
      <c r="T15" s="1"/>
      <c r="U15" s="1"/>
      <c r="V15" s="1"/>
      <c r="W15" s="125"/>
      <c r="X15" s="119"/>
      <c r="Y15" s="114"/>
      <c r="Z15" s="114"/>
      <c r="AA15" s="113"/>
      <c r="AB15" s="118"/>
    </row>
    <row r="16" spans="2:28" ht="15" customHeight="1" x14ac:dyDescent="0.2">
      <c r="B16" s="137">
        <v>11</v>
      </c>
      <c r="C16" s="244" t="s">
        <v>0</v>
      </c>
      <c r="D16" s="245"/>
      <c r="E16" s="246"/>
      <c r="F16" s="8"/>
      <c r="G16" s="29"/>
      <c r="H16" s="29"/>
      <c r="I16" s="29"/>
      <c r="J16" s="109"/>
      <c r="K16" s="1"/>
      <c r="L16" s="1"/>
      <c r="M16" s="1"/>
      <c r="N16" s="1"/>
      <c r="O16" s="1"/>
      <c r="P16" s="1"/>
      <c r="Q16" s="1"/>
      <c r="R16" s="1"/>
      <c r="S16" s="1"/>
      <c r="T16" s="1"/>
      <c r="U16" s="1"/>
      <c r="V16" s="1"/>
      <c r="W16" s="125"/>
      <c r="X16" s="119"/>
      <c r="Y16" s="114"/>
      <c r="Z16" s="114"/>
      <c r="AA16" s="113"/>
      <c r="AB16" s="118"/>
    </row>
    <row r="17" spans="2:28" ht="17.25" customHeight="1" x14ac:dyDescent="0.2">
      <c r="B17" s="137"/>
      <c r="C17" s="217" t="s">
        <v>73</v>
      </c>
      <c r="D17" s="217"/>
      <c r="E17" s="217"/>
      <c r="F17" s="8"/>
      <c r="G17" s="108"/>
      <c r="H17" s="108"/>
      <c r="I17" s="108"/>
      <c r="J17" s="109"/>
      <c r="K17" s="1"/>
      <c r="L17" s="1"/>
      <c r="M17" s="1"/>
      <c r="N17" s="1"/>
      <c r="O17" s="1"/>
      <c r="P17" s="1"/>
      <c r="Q17" s="1"/>
      <c r="R17" s="1"/>
      <c r="S17" s="1"/>
      <c r="T17" s="1"/>
      <c r="U17" s="1"/>
      <c r="V17" s="1"/>
      <c r="W17" s="125"/>
      <c r="X17" s="119"/>
      <c r="Y17" s="114"/>
      <c r="Z17" s="114"/>
      <c r="AA17" s="113"/>
      <c r="AB17" s="118"/>
    </row>
    <row r="18" spans="2:28" ht="15" x14ac:dyDescent="0.2">
      <c r="B18" s="137">
        <v>12</v>
      </c>
      <c r="C18" s="244" t="s">
        <v>1</v>
      </c>
      <c r="D18" s="245"/>
      <c r="E18" s="246"/>
      <c r="F18" s="8"/>
      <c r="G18" s="30"/>
      <c r="H18" s="30"/>
      <c r="I18" s="30"/>
      <c r="J18" s="109"/>
      <c r="K18" s="1"/>
      <c r="L18" s="1"/>
      <c r="M18" s="1"/>
      <c r="N18" s="1"/>
      <c r="O18" s="1"/>
      <c r="P18" s="1"/>
      <c r="Q18" s="1"/>
      <c r="R18" s="1"/>
      <c r="S18" s="1"/>
      <c r="T18" s="1"/>
      <c r="U18" s="1"/>
      <c r="V18" s="1"/>
      <c r="W18" s="125"/>
      <c r="X18" s="119"/>
      <c r="Y18" s="114"/>
      <c r="Z18" s="114"/>
      <c r="AA18" s="113"/>
      <c r="AB18" s="118"/>
    </row>
    <row r="19" spans="2:28" ht="15" customHeight="1" x14ac:dyDescent="0.2">
      <c r="B19" s="137">
        <v>13</v>
      </c>
      <c r="C19" s="244" t="s">
        <v>115</v>
      </c>
      <c r="D19" s="245"/>
      <c r="E19" s="246"/>
      <c r="F19" s="8"/>
      <c r="G19" s="88"/>
      <c r="H19" s="88"/>
      <c r="I19" s="88"/>
      <c r="J19" s="109"/>
      <c r="K19" s="1"/>
      <c r="L19" s="1"/>
      <c r="M19" s="1"/>
      <c r="N19" s="1"/>
      <c r="O19" s="1"/>
      <c r="P19" s="1"/>
      <c r="Q19" s="1"/>
      <c r="R19" s="1"/>
      <c r="S19" s="1"/>
      <c r="T19" s="1"/>
      <c r="U19" s="1"/>
      <c r="V19" s="1"/>
      <c r="W19" s="125"/>
      <c r="X19" s="119"/>
      <c r="Y19" s="114"/>
      <c r="Z19" s="114"/>
      <c r="AA19" s="113"/>
      <c r="AB19" s="118"/>
    </row>
    <row r="20" spans="2:28" ht="18" customHeight="1" x14ac:dyDescent="0.2">
      <c r="B20" s="137">
        <v>14</v>
      </c>
      <c r="C20" s="239" t="s">
        <v>28</v>
      </c>
      <c r="D20" s="240"/>
      <c r="E20" s="241"/>
      <c r="F20" s="8"/>
      <c r="G20" s="31">
        <f>+G18*G16+G19</f>
        <v>0</v>
      </c>
      <c r="H20" s="31">
        <f>+H18*H16+H19</f>
        <v>0</v>
      </c>
      <c r="I20" s="31">
        <f>+I18*I16+I19</f>
        <v>0</v>
      </c>
      <c r="J20" s="109"/>
      <c r="K20" s="1"/>
      <c r="L20" s="1"/>
      <c r="M20" s="1"/>
      <c r="N20" s="1"/>
      <c r="O20" s="1"/>
      <c r="P20" s="1"/>
      <c r="Q20" s="1"/>
      <c r="R20" s="1"/>
      <c r="S20" s="1"/>
      <c r="T20" s="1"/>
      <c r="U20" s="1"/>
      <c r="V20" s="1"/>
      <c r="W20" s="125"/>
      <c r="X20" s="119"/>
      <c r="Y20" s="115"/>
      <c r="Z20" s="115"/>
      <c r="AA20" s="116"/>
      <c r="AB20" s="118"/>
    </row>
    <row r="21" spans="2:28" ht="18" customHeight="1" x14ac:dyDescent="0.2">
      <c r="B21" s="137">
        <v>15</v>
      </c>
      <c r="C21" s="244" t="s">
        <v>2</v>
      </c>
      <c r="D21" s="245"/>
      <c r="E21" s="246"/>
      <c r="F21" s="8"/>
      <c r="G21" s="32">
        <f>G15*G20/1000</f>
        <v>0</v>
      </c>
      <c r="H21" s="32">
        <f>+H15*H20/1000</f>
        <v>0</v>
      </c>
      <c r="I21" s="32">
        <f>+I15*I20/1000</f>
        <v>0</v>
      </c>
      <c r="J21" s="109"/>
      <c r="K21" s="1"/>
      <c r="L21" s="1"/>
      <c r="M21" s="1"/>
      <c r="N21" s="1"/>
      <c r="O21" s="1"/>
      <c r="P21" s="1"/>
      <c r="Q21" s="1"/>
      <c r="R21" s="1"/>
      <c r="S21" s="1"/>
      <c r="T21" s="1"/>
      <c r="U21" s="1"/>
      <c r="V21" s="1"/>
      <c r="W21" s="125"/>
      <c r="X21" s="119"/>
      <c r="Y21" s="117"/>
      <c r="Z21" s="117"/>
      <c r="AA21" s="118"/>
      <c r="AB21" s="118"/>
    </row>
    <row r="22" spans="2:28" ht="18" customHeight="1" x14ac:dyDescent="0.2">
      <c r="B22" s="137">
        <v>16</v>
      </c>
      <c r="C22" s="244" t="s">
        <v>66</v>
      </c>
      <c r="D22" s="245"/>
      <c r="E22" s="246"/>
      <c r="F22" s="8"/>
      <c r="G22" s="31" t="e">
        <f>+G21/G8*1000</f>
        <v>#DIV/0!</v>
      </c>
      <c r="H22" s="215">
        <f>IF(G8&lt;&gt;0,(H21+I21)/G8*1000,0)</f>
        <v>0</v>
      </c>
      <c r="I22" s="216"/>
      <c r="J22" s="109"/>
      <c r="K22" s="43"/>
      <c r="L22" s="43"/>
      <c r="M22" s="43"/>
      <c r="N22" s="43"/>
      <c r="O22" s="43"/>
      <c r="P22" s="43"/>
      <c r="Q22" s="43"/>
      <c r="R22" s="1"/>
      <c r="S22" s="1"/>
      <c r="T22" s="1"/>
      <c r="U22" s="1"/>
      <c r="V22" s="1"/>
      <c r="W22" s="125"/>
      <c r="X22" s="119"/>
      <c r="Y22" s="117"/>
      <c r="Z22" s="117"/>
      <c r="AA22" s="118"/>
      <c r="AB22" s="118"/>
    </row>
    <row r="23" spans="2:28" ht="15" customHeight="1" x14ac:dyDescent="0.2">
      <c r="B23" s="137">
        <v>17</v>
      </c>
      <c r="C23" s="244" t="s">
        <v>67</v>
      </c>
      <c r="D23" s="245"/>
      <c r="E23" s="246"/>
      <c r="F23" s="8"/>
      <c r="G23" s="30"/>
      <c r="H23" s="55"/>
      <c r="I23" s="55"/>
      <c r="J23" s="109"/>
      <c r="K23" s="1"/>
      <c r="L23" s="1"/>
      <c r="M23" s="1"/>
      <c r="N23" s="1"/>
      <c r="O23" s="1"/>
      <c r="P23" s="1"/>
      <c r="Q23" s="1"/>
      <c r="R23" s="1"/>
      <c r="S23" s="1"/>
      <c r="T23" s="1"/>
      <c r="U23" s="1"/>
      <c r="V23" s="1"/>
      <c r="W23" s="125"/>
      <c r="X23" s="119"/>
      <c r="Y23" s="117"/>
      <c r="Z23" s="117"/>
      <c r="AA23" s="118"/>
      <c r="AB23" s="118"/>
    </row>
    <row r="24" spans="2:28" ht="15" customHeight="1" x14ac:dyDescent="0.2">
      <c r="B24" s="137">
        <v>18</v>
      </c>
      <c r="C24" s="239" t="s">
        <v>68</v>
      </c>
      <c r="D24" s="240"/>
      <c r="E24" s="241"/>
      <c r="F24" s="8"/>
      <c r="G24" s="55"/>
      <c r="H24" s="30"/>
      <c r="I24" s="30"/>
      <c r="J24" s="109"/>
      <c r="R24" s="1"/>
      <c r="S24" s="1"/>
      <c r="T24" s="1"/>
      <c r="U24" s="1"/>
      <c r="V24" s="1"/>
      <c r="W24" s="125"/>
      <c r="X24" s="119"/>
      <c r="Y24" s="124"/>
      <c r="Z24" s="117"/>
      <c r="AA24" s="118"/>
      <c r="AB24" s="118"/>
    </row>
    <row r="25" spans="2:28" ht="15" customHeight="1" x14ac:dyDescent="0.2">
      <c r="B25" s="137">
        <v>19</v>
      </c>
      <c r="C25" s="239" t="s">
        <v>69</v>
      </c>
      <c r="D25" s="240"/>
      <c r="E25" s="241"/>
      <c r="F25" s="8"/>
      <c r="G25" s="55"/>
      <c r="H25" s="30"/>
      <c r="I25" s="30"/>
      <c r="J25" s="109"/>
      <c r="R25" s="1"/>
      <c r="S25" s="1"/>
      <c r="T25" s="1"/>
      <c r="U25" s="1"/>
      <c r="V25" s="1"/>
      <c r="W25" s="125"/>
      <c r="X25" s="119"/>
      <c r="Y25" s="124"/>
      <c r="Z25" s="117"/>
      <c r="AA25" s="118"/>
      <c r="AB25" s="118"/>
    </row>
    <row r="26" spans="2:28" ht="15" customHeight="1" x14ac:dyDescent="0.2">
      <c r="B26" s="137">
        <v>20</v>
      </c>
      <c r="C26" s="239" t="s">
        <v>29</v>
      </c>
      <c r="D26" s="240"/>
      <c r="E26" s="241"/>
      <c r="F26" s="8"/>
      <c r="G26" s="55"/>
      <c r="H26" s="30"/>
      <c r="I26" s="30"/>
      <c r="J26" s="109"/>
      <c r="R26" s="1"/>
      <c r="S26" s="1"/>
      <c r="T26" s="1"/>
      <c r="U26" s="1"/>
      <c r="V26" s="1"/>
      <c r="W26" s="1"/>
      <c r="Y26" s="44"/>
      <c r="Z26" s="19"/>
      <c r="AA26" s="20"/>
    </row>
    <row r="27" spans="2:28" ht="18" customHeight="1" x14ac:dyDescent="0.2">
      <c r="B27" s="137">
        <v>21</v>
      </c>
      <c r="C27" s="252" t="s">
        <v>30</v>
      </c>
      <c r="D27" s="253"/>
      <c r="E27" s="254"/>
      <c r="F27" s="52"/>
      <c r="G27" s="55"/>
      <c r="H27" s="56">
        <f>+G23-H24-H25-H26</f>
        <v>0</v>
      </c>
      <c r="I27" s="56">
        <f>+G23-I24-I25-I26</f>
        <v>0</v>
      </c>
      <c r="J27" s="109"/>
      <c r="K27" s="1"/>
      <c r="L27" s="1"/>
      <c r="M27" s="1"/>
      <c r="N27" s="1"/>
      <c r="O27" s="1"/>
      <c r="P27" s="1"/>
      <c r="Q27" s="1"/>
      <c r="R27" s="1"/>
      <c r="S27" s="1"/>
      <c r="T27" s="1"/>
      <c r="U27" s="1"/>
      <c r="V27" s="1"/>
      <c r="W27" s="1"/>
      <c r="Y27" s="19"/>
      <c r="Z27" s="19"/>
      <c r="AA27" s="20"/>
    </row>
    <row r="28" spans="2:28" ht="18" customHeight="1" x14ac:dyDescent="0.2">
      <c r="B28" s="137">
        <v>22</v>
      </c>
      <c r="C28" s="252" t="s">
        <v>12</v>
      </c>
      <c r="D28" s="253"/>
      <c r="E28" s="254"/>
      <c r="F28" s="52"/>
      <c r="G28" s="56">
        <f>+G21*G23</f>
        <v>0</v>
      </c>
      <c r="H28" s="223">
        <f>+(H21*H27)+(I21*I27)</f>
        <v>0</v>
      </c>
      <c r="I28" s="224"/>
      <c r="J28" s="109"/>
      <c r="K28" s="1"/>
      <c r="L28" s="1"/>
      <c r="M28" s="1"/>
      <c r="N28" s="1"/>
      <c r="O28" s="1"/>
      <c r="P28" s="1"/>
      <c r="Q28" s="1"/>
      <c r="R28" s="1"/>
      <c r="S28" s="1"/>
      <c r="T28" s="1"/>
      <c r="U28" s="1"/>
      <c r="V28" s="1"/>
      <c r="W28" s="1"/>
      <c r="Y28" s="19"/>
      <c r="Z28" s="19"/>
      <c r="AA28" s="20"/>
    </row>
    <row r="29" spans="2:28" ht="18" customHeight="1" x14ac:dyDescent="0.2">
      <c r="B29" s="137">
        <v>23</v>
      </c>
      <c r="C29" s="252" t="s">
        <v>70</v>
      </c>
      <c r="D29" s="253"/>
      <c r="E29" s="254"/>
      <c r="F29" s="52"/>
      <c r="G29" s="57">
        <f>IF(G23="",0,+G28-H28)</f>
        <v>0</v>
      </c>
      <c r="H29" s="221">
        <f>IF(G28&lt;&gt;0,+G29/G28,0)</f>
        <v>0</v>
      </c>
      <c r="I29" s="222"/>
      <c r="J29" s="109"/>
      <c r="K29" s="1"/>
      <c r="L29" s="1"/>
      <c r="M29" s="1"/>
      <c r="N29" s="1"/>
      <c r="O29" s="1"/>
      <c r="P29" s="1"/>
      <c r="Q29" s="1"/>
      <c r="R29" s="1"/>
      <c r="S29" s="1"/>
      <c r="T29" s="1"/>
      <c r="U29" s="1"/>
      <c r="V29" s="1"/>
      <c r="W29" s="1"/>
      <c r="Y29" s="19"/>
      <c r="Z29" s="19"/>
      <c r="AA29" s="20"/>
    </row>
    <row r="30" spans="2:28" ht="17.25" customHeight="1" x14ac:dyDescent="0.2">
      <c r="B30" s="137"/>
      <c r="C30" s="212" t="s">
        <v>160</v>
      </c>
      <c r="D30" s="212"/>
      <c r="E30" s="212"/>
      <c r="F30" s="212"/>
      <c r="G30" s="212"/>
      <c r="H30" s="212"/>
      <c r="I30" s="8"/>
      <c r="J30" s="109"/>
      <c r="K30" s="1"/>
      <c r="L30" s="1"/>
      <c r="M30" s="1"/>
      <c r="N30" s="1"/>
      <c r="O30" s="1"/>
      <c r="P30" s="1"/>
      <c r="Q30" s="1"/>
      <c r="R30" s="1"/>
      <c r="S30" s="1"/>
      <c r="T30" s="1"/>
      <c r="U30" s="1"/>
      <c r="V30" s="1"/>
      <c r="W30" s="1"/>
      <c r="Y30" s="19"/>
      <c r="Z30" s="19"/>
      <c r="AA30" s="20"/>
    </row>
    <row r="31" spans="2:28" ht="36.75" customHeight="1" x14ac:dyDescent="0.2">
      <c r="B31" s="137"/>
      <c r="C31" s="35" t="s">
        <v>74</v>
      </c>
      <c r="D31" s="35" t="s">
        <v>75</v>
      </c>
      <c r="E31" s="257" t="s">
        <v>92</v>
      </c>
      <c r="F31" s="258"/>
      <c r="G31" s="35" t="s">
        <v>94</v>
      </c>
      <c r="H31" s="35" t="s">
        <v>76</v>
      </c>
      <c r="I31" s="8"/>
      <c r="J31" s="109"/>
      <c r="K31" s="1"/>
      <c r="L31" s="1"/>
      <c r="M31" s="1"/>
      <c r="N31" s="1"/>
      <c r="O31" s="1"/>
      <c r="P31" s="1"/>
      <c r="Q31" s="1"/>
      <c r="R31" s="1"/>
      <c r="S31" s="1"/>
      <c r="T31" s="1"/>
      <c r="U31" s="1"/>
      <c r="V31" s="1"/>
      <c r="W31" s="1"/>
      <c r="Y31" s="19"/>
      <c r="Z31" s="19"/>
      <c r="AA31" s="20"/>
    </row>
    <row r="32" spans="2:28" ht="15" x14ac:dyDescent="0.2">
      <c r="B32" s="137">
        <v>24</v>
      </c>
      <c r="C32" s="76"/>
      <c r="D32" s="30"/>
      <c r="E32" s="250"/>
      <c r="F32" s="251"/>
      <c r="G32" s="104"/>
      <c r="H32" s="40">
        <f>+(G32+E32)*D32</f>
        <v>0</v>
      </c>
      <c r="I32" s="8"/>
      <c r="J32" s="109"/>
      <c r="K32" s="1"/>
      <c r="L32" s="1"/>
      <c r="M32" s="1"/>
      <c r="N32" s="1"/>
      <c r="O32" s="1"/>
      <c r="P32" s="1"/>
      <c r="Q32" s="1"/>
      <c r="R32" s="1"/>
      <c r="S32" s="1"/>
      <c r="T32" s="1"/>
      <c r="U32" s="1"/>
      <c r="V32" s="1"/>
      <c r="W32" s="1"/>
      <c r="Y32" s="19"/>
      <c r="Z32" s="19"/>
      <c r="AA32" s="20"/>
    </row>
    <row r="33" spans="2:27" ht="15" x14ac:dyDescent="0.2">
      <c r="B33" s="137">
        <v>25</v>
      </c>
      <c r="C33" s="76"/>
      <c r="D33" s="30"/>
      <c r="E33" s="255"/>
      <c r="F33" s="256"/>
      <c r="G33" s="104"/>
      <c r="H33" s="40">
        <f>+(G33+E33)*D33</f>
        <v>0</v>
      </c>
      <c r="I33" s="8"/>
      <c r="J33" s="109"/>
      <c r="K33" s="1"/>
      <c r="L33" s="1"/>
      <c r="M33" s="1"/>
      <c r="N33" s="1"/>
      <c r="O33" s="1"/>
      <c r="P33" s="1"/>
      <c r="Q33" s="1"/>
      <c r="R33" s="1"/>
      <c r="S33" s="1"/>
      <c r="T33" s="1"/>
      <c r="U33" s="1"/>
      <c r="V33" s="1"/>
      <c r="W33" s="1"/>
      <c r="Y33" s="19"/>
      <c r="Z33" s="19"/>
      <c r="AA33" s="20"/>
    </row>
    <row r="34" spans="2:27" ht="15" x14ac:dyDescent="0.2">
      <c r="B34" s="137">
        <v>26</v>
      </c>
      <c r="C34" s="77"/>
      <c r="D34" s="30"/>
      <c r="E34" s="250"/>
      <c r="F34" s="251"/>
      <c r="G34" s="104"/>
      <c r="H34" s="40">
        <f>+(G34+E34)*D34</f>
        <v>0</v>
      </c>
      <c r="I34" s="8"/>
      <c r="J34" s="109"/>
      <c r="K34" s="1"/>
      <c r="L34" s="1"/>
      <c r="M34" s="1"/>
      <c r="N34" s="1"/>
      <c r="O34" s="1"/>
      <c r="P34" s="1"/>
      <c r="Q34" s="1"/>
      <c r="R34" s="1"/>
      <c r="S34" s="1"/>
      <c r="T34" s="1"/>
      <c r="U34" s="1"/>
      <c r="V34" s="1"/>
      <c r="W34" s="1"/>
      <c r="Y34" s="19"/>
      <c r="Z34" s="19"/>
      <c r="AA34" s="20"/>
    </row>
    <row r="35" spans="2:27" ht="15" x14ac:dyDescent="0.2">
      <c r="B35" s="137">
        <v>27</v>
      </c>
      <c r="C35" s="77"/>
      <c r="D35" s="30"/>
      <c r="E35" s="250"/>
      <c r="F35" s="251"/>
      <c r="G35" s="104"/>
      <c r="H35" s="40">
        <f>+(G35+E35)*D35</f>
        <v>0</v>
      </c>
      <c r="I35" s="8"/>
      <c r="J35" s="109"/>
      <c r="K35" s="1"/>
      <c r="L35" s="1"/>
      <c r="M35" s="1"/>
      <c r="N35" s="1"/>
      <c r="O35" s="1"/>
      <c r="P35" s="1"/>
      <c r="Q35" s="1"/>
      <c r="R35" s="1"/>
      <c r="S35" s="1"/>
      <c r="T35" s="1"/>
      <c r="U35" s="1"/>
      <c r="V35" s="1"/>
      <c r="W35" s="1"/>
      <c r="Y35" s="19"/>
      <c r="Z35" s="19"/>
      <c r="AA35" s="20"/>
    </row>
    <row r="36" spans="2:27" ht="15" x14ac:dyDescent="0.2">
      <c r="B36" s="137">
        <v>28</v>
      </c>
      <c r="C36" s="77"/>
      <c r="D36" s="30"/>
      <c r="E36" s="250"/>
      <c r="F36" s="251"/>
      <c r="G36" s="104"/>
      <c r="H36" s="40">
        <f>+(G36+E36)*D36</f>
        <v>0</v>
      </c>
      <c r="I36" s="8"/>
      <c r="J36" s="109"/>
      <c r="K36" s="1"/>
      <c r="L36" s="1"/>
      <c r="M36" s="1"/>
      <c r="N36" s="1"/>
      <c r="O36" s="1"/>
      <c r="P36" s="1"/>
      <c r="Q36" s="1"/>
      <c r="R36" s="1"/>
      <c r="S36" s="1"/>
      <c r="T36" s="1"/>
      <c r="U36" s="1"/>
      <c r="V36" s="1"/>
      <c r="W36" s="1"/>
      <c r="Y36" s="19"/>
      <c r="Z36" s="19"/>
      <c r="AA36" s="20"/>
    </row>
    <row r="37" spans="2:27" ht="15" x14ac:dyDescent="0.2">
      <c r="B37" s="137">
        <v>29</v>
      </c>
      <c r="C37" s="220" t="s">
        <v>77</v>
      </c>
      <c r="D37" s="259"/>
      <c r="E37" s="36"/>
      <c r="F37" s="37"/>
      <c r="G37" s="38"/>
      <c r="H37" s="41">
        <f>+H36+H35+H34+H33+H32</f>
        <v>0</v>
      </c>
      <c r="I37" s="8"/>
      <c r="J37" s="109"/>
      <c r="K37" s="1"/>
      <c r="L37" s="1"/>
      <c r="M37" s="1"/>
      <c r="N37" s="1"/>
      <c r="O37" s="1"/>
      <c r="P37" s="1"/>
      <c r="Q37" s="1"/>
      <c r="R37" s="1"/>
      <c r="S37" s="1"/>
      <c r="T37" s="1"/>
      <c r="U37" s="1"/>
      <c r="V37" s="1"/>
      <c r="W37" s="1"/>
      <c r="Y37" s="19"/>
      <c r="Z37" s="19"/>
      <c r="AA37" s="20"/>
    </row>
    <row r="38" spans="2:27" ht="15" customHeight="1" x14ac:dyDescent="0.2">
      <c r="B38" s="137"/>
      <c r="C38" s="217" t="s">
        <v>161</v>
      </c>
      <c r="D38" s="217"/>
      <c r="E38" s="217"/>
      <c r="F38" s="217"/>
      <c r="G38" s="217"/>
      <c r="H38" s="217"/>
      <c r="I38" s="8"/>
      <c r="J38" s="109"/>
      <c r="K38" s="1"/>
      <c r="L38" s="1"/>
      <c r="M38" s="1"/>
      <c r="N38" s="1"/>
      <c r="O38" s="1"/>
      <c r="P38" s="1"/>
      <c r="Q38" s="1"/>
      <c r="R38" s="1"/>
      <c r="S38" s="1"/>
      <c r="T38" s="1"/>
      <c r="U38" s="1"/>
      <c r="V38" s="1"/>
      <c r="W38" s="1"/>
      <c r="Y38" s="19"/>
      <c r="Z38" s="19"/>
      <c r="AA38" s="20"/>
    </row>
    <row r="39" spans="2:27" ht="37.5" customHeight="1" x14ac:dyDescent="0.2">
      <c r="B39" s="137"/>
      <c r="C39" s="35" t="s">
        <v>74</v>
      </c>
      <c r="D39" s="35" t="s">
        <v>75</v>
      </c>
      <c r="E39" s="257" t="s">
        <v>92</v>
      </c>
      <c r="F39" s="258"/>
      <c r="G39" s="35" t="s">
        <v>94</v>
      </c>
      <c r="H39" s="35" t="s">
        <v>76</v>
      </c>
      <c r="I39" s="8"/>
      <c r="J39" s="109"/>
      <c r="K39" s="1"/>
      <c r="L39" s="1"/>
      <c r="M39" s="1"/>
      <c r="N39" s="1"/>
      <c r="O39" s="1"/>
      <c r="P39" s="1"/>
      <c r="Q39" s="1"/>
      <c r="R39" s="1"/>
      <c r="S39" s="1"/>
      <c r="T39" s="1"/>
      <c r="U39" s="1"/>
      <c r="V39" s="1"/>
      <c r="W39" s="1"/>
      <c r="Y39" s="19"/>
      <c r="Z39" s="19"/>
      <c r="AA39" s="20"/>
    </row>
    <row r="40" spans="2:27" ht="15" x14ac:dyDescent="0.2">
      <c r="B40" s="137">
        <v>30</v>
      </c>
      <c r="C40" s="77"/>
      <c r="D40" s="30"/>
      <c r="E40" s="250"/>
      <c r="F40" s="251"/>
      <c r="G40" s="104"/>
      <c r="H40" s="40">
        <f>+(G40+E40)*D40</f>
        <v>0</v>
      </c>
      <c r="I40" s="8"/>
      <c r="J40" s="109"/>
      <c r="K40" s="1"/>
      <c r="L40" s="1"/>
      <c r="M40" s="1"/>
      <c r="N40" s="1"/>
      <c r="O40" s="1"/>
      <c r="P40" s="1"/>
      <c r="Q40" s="1"/>
      <c r="R40" s="1"/>
      <c r="S40" s="1"/>
      <c r="T40" s="1"/>
      <c r="U40" s="1"/>
      <c r="V40" s="1"/>
      <c r="W40" s="1"/>
      <c r="Y40" s="19"/>
      <c r="Z40" s="19"/>
      <c r="AA40" s="20"/>
    </row>
    <row r="41" spans="2:27" ht="15" x14ac:dyDescent="0.2">
      <c r="B41" s="137">
        <v>31</v>
      </c>
      <c r="C41" s="77"/>
      <c r="D41" s="30"/>
      <c r="E41" s="255"/>
      <c r="F41" s="256"/>
      <c r="G41" s="104"/>
      <c r="H41" s="40">
        <f>+(G41+E41)*D41</f>
        <v>0</v>
      </c>
      <c r="I41" s="8"/>
      <c r="J41" s="109"/>
      <c r="K41" s="1"/>
      <c r="L41" s="1"/>
      <c r="M41" s="1"/>
      <c r="N41" s="1"/>
      <c r="O41" s="1"/>
      <c r="P41" s="1"/>
      <c r="Q41" s="1"/>
      <c r="R41" s="1"/>
      <c r="S41" s="1"/>
      <c r="T41" s="1"/>
      <c r="U41" s="1"/>
      <c r="V41" s="1"/>
      <c r="W41" s="1"/>
      <c r="Y41" s="19"/>
      <c r="Z41" s="19"/>
      <c r="AA41" s="20"/>
    </row>
    <row r="42" spans="2:27" ht="15" x14ac:dyDescent="0.2">
      <c r="B42" s="137">
        <v>32</v>
      </c>
      <c r="C42" s="77"/>
      <c r="D42" s="30"/>
      <c r="E42" s="250"/>
      <c r="F42" s="251"/>
      <c r="G42" s="104"/>
      <c r="H42" s="40">
        <f>+(G42+E42)*D42</f>
        <v>0</v>
      </c>
      <c r="I42" s="8"/>
      <c r="J42" s="109"/>
      <c r="K42" s="1"/>
      <c r="L42" s="1"/>
      <c r="M42" s="1"/>
      <c r="N42" s="1"/>
      <c r="O42" s="1"/>
      <c r="P42" s="1"/>
      <c r="Q42" s="1"/>
      <c r="R42" s="1"/>
      <c r="S42" s="1"/>
      <c r="T42" s="1"/>
      <c r="U42" s="1"/>
      <c r="V42" s="1"/>
      <c r="W42" s="1"/>
      <c r="Y42" s="19"/>
      <c r="Z42" s="19"/>
      <c r="AA42" s="20"/>
    </row>
    <row r="43" spans="2:27" ht="15" x14ac:dyDescent="0.2">
      <c r="B43" s="137">
        <v>33</v>
      </c>
      <c r="C43" s="77"/>
      <c r="D43" s="30"/>
      <c r="E43" s="250"/>
      <c r="F43" s="251"/>
      <c r="G43" s="104"/>
      <c r="H43" s="40">
        <f>+(G43+E43)*D43</f>
        <v>0</v>
      </c>
      <c r="I43" s="8"/>
      <c r="J43" s="109"/>
      <c r="K43" s="1"/>
      <c r="L43" s="1"/>
      <c r="M43" s="1"/>
      <c r="N43" s="1"/>
      <c r="O43" s="1"/>
      <c r="P43" s="1"/>
      <c r="Q43" s="1"/>
      <c r="R43" s="1"/>
      <c r="S43" s="1"/>
      <c r="T43" s="1"/>
      <c r="U43" s="1"/>
      <c r="V43" s="1"/>
      <c r="W43" s="1"/>
      <c r="Y43" s="19"/>
      <c r="Z43" s="19"/>
      <c r="AA43" s="20"/>
    </row>
    <row r="44" spans="2:27" ht="15" x14ac:dyDescent="0.2">
      <c r="B44" s="137">
        <v>34</v>
      </c>
      <c r="C44" s="77"/>
      <c r="D44" s="30"/>
      <c r="E44" s="250"/>
      <c r="F44" s="251"/>
      <c r="G44" s="104"/>
      <c r="H44" s="40">
        <f>+(G44+E44)*D44</f>
        <v>0</v>
      </c>
      <c r="I44" s="8"/>
      <c r="J44" s="109"/>
      <c r="K44" s="1"/>
      <c r="L44" s="1"/>
      <c r="M44" s="1"/>
      <c r="N44" s="1"/>
      <c r="O44" s="1"/>
      <c r="P44" s="1"/>
      <c r="Q44" s="1"/>
      <c r="R44" s="1"/>
      <c r="S44" s="1"/>
      <c r="T44" s="1"/>
      <c r="U44" s="1"/>
      <c r="V44" s="1"/>
      <c r="W44" s="1"/>
      <c r="Y44" s="19"/>
      <c r="Z44" s="19"/>
      <c r="AA44" s="20"/>
    </row>
    <row r="45" spans="2:27" ht="15" x14ac:dyDescent="0.2">
      <c r="B45" s="137">
        <v>35</v>
      </c>
      <c r="C45" s="206" t="s">
        <v>77</v>
      </c>
      <c r="D45" s="260"/>
      <c r="E45" s="46"/>
      <c r="F45" s="46"/>
      <c r="G45" s="47"/>
      <c r="H45" s="48">
        <f>+H44+H43+H42+H41+H40</f>
        <v>0</v>
      </c>
      <c r="I45" s="8"/>
      <c r="J45" s="109"/>
      <c r="K45" s="1"/>
      <c r="L45" s="1"/>
      <c r="M45" s="1"/>
      <c r="N45" s="1"/>
      <c r="O45" s="1"/>
      <c r="P45" s="1"/>
      <c r="Q45" s="1"/>
      <c r="R45" s="1"/>
      <c r="S45" s="1"/>
      <c r="T45" s="1"/>
      <c r="U45" s="1"/>
      <c r="V45" s="1"/>
      <c r="W45" s="1"/>
      <c r="Y45" s="19"/>
      <c r="Z45" s="19"/>
      <c r="AA45" s="20"/>
    </row>
    <row r="46" spans="2:27" ht="15" customHeight="1" x14ac:dyDescent="0.2">
      <c r="B46" s="137">
        <v>36</v>
      </c>
      <c r="C46" s="204" t="s">
        <v>93</v>
      </c>
      <c r="D46" s="261"/>
      <c r="E46" s="261"/>
      <c r="F46" s="262"/>
      <c r="G46" s="49"/>
      <c r="H46" s="50">
        <f>+H45+H37</f>
        <v>0</v>
      </c>
      <c r="I46" s="8"/>
      <c r="J46" s="109"/>
      <c r="K46" s="39"/>
      <c r="L46" s="39"/>
      <c r="M46" s="39"/>
      <c r="N46" s="39"/>
      <c r="O46" s="39"/>
      <c r="P46" s="39"/>
      <c r="Q46" s="39"/>
      <c r="R46" s="1"/>
      <c r="S46" s="1"/>
      <c r="T46" s="1"/>
      <c r="U46" s="1"/>
      <c r="V46" s="1"/>
      <c r="W46" s="1"/>
      <c r="Y46" s="19"/>
      <c r="Z46" s="19"/>
      <c r="AA46" s="20"/>
    </row>
    <row r="47" spans="2:27" ht="15" customHeight="1" x14ac:dyDescent="0.2">
      <c r="B47" s="137">
        <v>37</v>
      </c>
      <c r="C47" s="204" t="s">
        <v>169</v>
      </c>
      <c r="D47" s="261"/>
      <c r="E47" s="261"/>
      <c r="F47" s="261"/>
      <c r="G47" s="262"/>
      <c r="H47" s="51" t="e">
        <f>+H45/H46</f>
        <v>#DIV/0!</v>
      </c>
      <c r="I47" s="8"/>
      <c r="J47" s="109"/>
      <c r="K47" s="39"/>
      <c r="L47" s="39"/>
      <c r="M47" s="39"/>
      <c r="N47" s="39"/>
      <c r="O47" s="39"/>
      <c r="P47" s="39"/>
      <c r="Q47" s="39"/>
      <c r="R47" s="1"/>
      <c r="S47" s="1"/>
      <c r="T47" s="1"/>
      <c r="U47" s="1"/>
      <c r="V47" s="1"/>
      <c r="W47" s="1"/>
      <c r="Y47" s="19"/>
      <c r="Z47" s="19"/>
      <c r="AA47" s="20"/>
    </row>
    <row r="48" spans="2:27" ht="7.5" customHeight="1" x14ac:dyDescent="0.2">
      <c r="B48" s="137"/>
      <c r="C48" s="263"/>
      <c r="D48" s="263"/>
      <c r="E48" s="263"/>
      <c r="F48" s="78"/>
      <c r="G48" s="106"/>
      <c r="H48" s="106"/>
      <c r="I48" s="8"/>
      <c r="J48" s="109"/>
      <c r="K48" s="1"/>
      <c r="L48" s="1"/>
      <c r="M48" s="1"/>
      <c r="N48" s="1"/>
      <c r="O48" s="1"/>
      <c r="P48" s="1"/>
      <c r="Q48" s="1"/>
      <c r="R48" s="1"/>
      <c r="S48" s="1"/>
      <c r="T48" s="1"/>
      <c r="U48" s="1"/>
      <c r="V48" s="1"/>
      <c r="W48" s="1"/>
    </row>
    <row r="49" spans="2:23" ht="18" customHeight="1" x14ac:dyDescent="0.2">
      <c r="B49" s="137">
        <v>38</v>
      </c>
      <c r="C49" s="252" t="s">
        <v>139</v>
      </c>
      <c r="D49" s="253"/>
      <c r="E49" s="254"/>
      <c r="F49" s="52"/>
      <c r="G49" s="49"/>
      <c r="H49" s="53">
        <f>+G29*590/1000</f>
        <v>0</v>
      </c>
      <c r="I49" s="8"/>
      <c r="J49" s="109"/>
      <c r="K49" s="1"/>
      <c r="L49" s="1"/>
      <c r="M49" s="1"/>
      <c r="N49" s="1"/>
      <c r="O49" s="1"/>
      <c r="P49" s="1"/>
      <c r="Q49" s="1"/>
      <c r="R49" s="1"/>
      <c r="S49" s="1"/>
      <c r="T49" s="1"/>
      <c r="U49" s="1"/>
      <c r="V49" s="1"/>
      <c r="W49" s="1"/>
    </row>
    <row r="50" spans="2:23" ht="18" customHeight="1" x14ac:dyDescent="0.2">
      <c r="B50" s="137">
        <v>39</v>
      </c>
      <c r="C50" s="252" t="s">
        <v>16</v>
      </c>
      <c r="D50" s="253"/>
      <c r="E50" s="254"/>
      <c r="F50" s="52"/>
      <c r="G50" s="49"/>
      <c r="H50" s="54">
        <v>20</v>
      </c>
      <c r="I50" s="8"/>
      <c r="J50" s="109"/>
      <c r="K50" s="1"/>
      <c r="L50" s="1"/>
      <c r="M50" s="1"/>
      <c r="N50" s="1"/>
      <c r="O50" s="1"/>
      <c r="P50" s="1"/>
      <c r="Q50" s="1"/>
      <c r="R50" s="1"/>
      <c r="S50" s="1"/>
      <c r="T50" s="1"/>
      <c r="U50" s="1"/>
      <c r="V50" s="1"/>
      <c r="W50" s="1"/>
    </row>
    <row r="51" spans="2:23" ht="18" customHeight="1" x14ac:dyDescent="0.2">
      <c r="B51" s="137">
        <v>40</v>
      </c>
      <c r="C51" s="252" t="s">
        <v>140</v>
      </c>
      <c r="D51" s="253"/>
      <c r="E51" s="254"/>
      <c r="F51" s="52"/>
      <c r="G51" s="49"/>
      <c r="H51" s="84">
        <f>+H49*H50/1000</f>
        <v>0</v>
      </c>
      <c r="I51" s="8"/>
      <c r="J51" s="109"/>
      <c r="K51" s="1"/>
      <c r="L51" s="1"/>
      <c r="M51" s="1"/>
      <c r="N51" s="1"/>
      <c r="O51" s="1"/>
      <c r="P51" s="1"/>
      <c r="Q51" s="1"/>
      <c r="R51" s="1"/>
      <c r="S51" s="1"/>
      <c r="T51" s="1"/>
      <c r="U51" s="1"/>
      <c r="V51" s="1"/>
      <c r="W51" s="1"/>
    </row>
    <row r="52" spans="2:23" ht="18" customHeight="1" x14ac:dyDescent="0.2">
      <c r="B52" s="137">
        <v>41</v>
      </c>
      <c r="C52" s="252" t="s">
        <v>54</v>
      </c>
      <c r="D52" s="253"/>
      <c r="E52" s="254"/>
      <c r="F52" s="52"/>
      <c r="G52" s="49"/>
      <c r="H52" s="85" t="e">
        <f>+(H46*förderquote)/H51</f>
        <v>#DIV/0!</v>
      </c>
      <c r="I52" s="8"/>
      <c r="J52" s="109"/>
      <c r="K52" s="1"/>
      <c r="L52" s="1"/>
      <c r="M52" s="1"/>
      <c r="N52" s="1"/>
      <c r="O52" s="1"/>
      <c r="P52" s="1"/>
      <c r="Q52" s="1"/>
      <c r="R52" s="1"/>
      <c r="S52" s="1"/>
      <c r="T52" s="1"/>
      <c r="U52" s="1"/>
      <c r="V52" s="1"/>
      <c r="W52" s="1"/>
    </row>
    <row r="53" spans="2:23" ht="18" customHeight="1" x14ac:dyDescent="0.2">
      <c r="B53" s="137">
        <v>42</v>
      </c>
      <c r="C53" s="252" t="s">
        <v>78</v>
      </c>
      <c r="D53" s="253"/>
      <c r="E53" s="254"/>
      <c r="F53" s="52"/>
      <c r="G53" s="49"/>
      <c r="H53" s="86" t="e">
        <f>+H46/(G29*0.23)</f>
        <v>#DIV/0!</v>
      </c>
      <c r="I53" s="8"/>
      <c r="J53" s="109"/>
      <c r="K53" s="1"/>
      <c r="L53" s="1"/>
      <c r="M53" s="1"/>
      <c r="N53" s="1"/>
      <c r="O53" s="1"/>
      <c r="P53" s="1"/>
      <c r="Q53" s="1"/>
      <c r="R53" s="1"/>
      <c r="S53" s="1"/>
      <c r="T53" s="1"/>
      <c r="U53" s="1"/>
      <c r="V53" s="1"/>
      <c r="W53" s="1"/>
    </row>
    <row r="54" spans="2:23" ht="36" customHeight="1" x14ac:dyDescent="0.2">
      <c r="B54" s="137">
        <v>43</v>
      </c>
      <c r="C54" s="264" t="s">
        <v>13</v>
      </c>
      <c r="D54" s="265"/>
      <c r="E54" s="266"/>
      <c r="F54" s="8"/>
      <c r="G54" s="191"/>
      <c r="H54" s="192"/>
      <c r="I54" s="8"/>
      <c r="J54" s="109"/>
      <c r="K54" s="1"/>
      <c r="L54" s="1"/>
      <c r="M54" s="1"/>
      <c r="N54" s="1"/>
      <c r="O54" s="1"/>
      <c r="P54" s="1"/>
      <c r="Q54" s="1"/>
      <c r="R54" s="1"/>
      <c r="S54" s="1"/>
      <c r="T54" s="1"/>
      <c r="U54" s="1"/>
      <c r="V54" s="1"/>
      <c r="W54" s="1"/>
    </row>
    <row r="55" spans="2:23" ht="9" customHeight="1" x14ac:dyDescent="0.2">
      <c r="B55" s="137"/>
      <c r="C55" s="17"/>
      <c r="D55" s="17"/>
      <c r="E55" s="105"/>
      <c r="F55" s="8"/>
      <c r="G55" s="8"/>
      <c r="H55" s="8"/>
      <c r="I55" s="8"/>
      <c r="J55" s="109"/>
      <c r="K55" s="1"/>
      <c r="L55" s="1"/>
      <c r="M55" s="1"/>
      <c r="N55" s="1"/>
      <c r="O55" s="1"/>
      <c r="P55" s="1"/>
      <c r="Q55" s="1"/>
      <c r="R55" s="1"/>
      <c r="S55" s="1"/>
      <c r="T55" s="1"/>
      <c r="U55" s="1"/>
      <c r="V55" s="1"/>
      <c r="W55" s="1"/>
    </row>
    <row r="56" spans="2:23" ht="12.75" customHeight="1" x14ac:dyDescent="0.2">
      <c r="B56" s="137" t="s">
        <v>17</v>
      </c>
      <c r="C56" s="193" t="s">
        <v>113</v>
      </c>
      <c r="D56" s="193"/>
      <c r="E56" s="193"/>
      <c r="F56" s="193"/>
      <c r="G56" s="193"/>
      <c r="H56" s="193"/>
      <c r="I56" s="17"/>
      <c r="J56" s="110"/>
    </row>
    <row r="57" spans="2:23" ht="12.75" customHeight="1" x14ac:dyDescent="0.2">
      <c r="B57" s="137" t="s">
        <v>18</v>
      </c>
      <c r="C57" s="189" t="s">
        <v>51</v>
      </c>
      <c r="D57" s="189"/>
      <c r="E57" s="189"/>
      <c r="F57" s="189"/>
      <c r="G57" s="189"/>
      <c r="H57" s="189"/>
      <c r="I57" s="17"/>
      <c r="J57" s="110"/>
    </row>
    <row r="58" spans="2:23" ht="12.75" customHeight="1" x14ac:dyDescent="0.2">
      <c r="B58" s="137" t="s">
        <v>27</v>
      </c>
      <c r="C58" s="201" t="s">
        <v>52</v>
      </c>
      <c r="D58" s="201"/>
      <c r="E58" s="201"/>
      <c r="F58" s="17"/>
      <c r="G58" s="17"/>
      <c r="H58" s="17"/>
      <c r="I58" s="17"/>
      <c r="J58" s="110"/>
    </row>
    <row r="59" spans="2:23" ht="12.75" customHeight="1" x14ac:dyDescent="0.2">
      <c r="B59" s="137" t="s">
        <v>53</v>
      </c>
      <c r="C59" s="193" t="s">
        <v>114</v>
      </c>
      <c r="D59" s="193"/>
      <c r="E59" s="193"/>
      <c r="F59" s="193"/>
      <c r="G59" s="193"/>
      <c r="H59" s="193"/>
      <c r="I59" s="17"/>
      <c r="J59" s="110"/>
    </row>
    <row r="60" spans="2:23" ht="12.75" customHeight="1" x14ac:dyDescent="0.2">
      <c r="B60" s="137" t="s">
        <v>57</v>
      </c>
      <c r="C60" s="197" t="s">
        <v>168</v>
      </c>
      <c r="D60" s="197"/>
      <c r="E60" s="197"/>
      <c r="F60" s="103"/>
      <c r="G60" s="103"/>
      <c r="H60" s="184" t="s">
        <v>128</v>
      </c>
      <c r="I60" s="184"/>
      <c r="J60" s="110"/>
    </row>
    <row r="61" spans="2:23" ht="12.75" customHeight="1" x14ac:dyDescent="0.2">
      <c r="B61" s="137"/>
      <c r="C61" s="17"/>
      <c r="D61" s="17"/>
      <c r="E61" s="17"/>
      <c r="F61" s="17"/>
      <c r="G61" s="17"/>
      <c r="H61" s="184"/>
      <c r="I61" s="184"/>
      <c r="J61" s="110"/>
    </row>
    <row r="62" spans="2:23" x14ac:dyDescent="0.2">
      <c r="B62" s="137"/>
      <c r="C62" s="17"/>
      <c r="D62" s="17"/>
      <c r="E62" s="17"/>
      <c r="F62" s="17"/>
      <c r="G62" s="17"/>
      <c r="H62" s="17"/>
      <c r="I62" s="17"/>
      <c r="J62" s="110"/>
    </row>
  </sheetData>
  <sheetProtection password="D9E5" sheet="1" objects="1" scenarios="1" selectLockedCells="1"/>
  <mergeCells count="66">
    <mergeCell ref="C60:E60"/>
    <mergeCell ref="H60:I61"/>
    <mergeCell ref="C53:E53"/>
    <mergeCell ref="C54:E54"/>
    <mergeCell ref="G54:H54"/>
    <mergeCell ref="C57:H57"/>
    <mergeCell ref="C58:E58"/>
    <mergeCell ref="C59:H59"/>
    <mergeCell ref="C37:D37"/>
    <mergeCell ref="C56:H56"/>
    <mergeCell ref="C45:D45"/>
    <mergeCell ref="C46:F46"/>
    <mergeCell ref="C47:G47"/>
    <mergeCell ref="C48:E48"/>
    <mergeCell ref="C49:E49"/>
    <mergeCell ref="C50:E50"/>
    <mergeCell ref="C51:E51"/>
    <mergeCell ref="C52:E52"/>
    <mergeCell ref="E39:F39"/>
    <mergeCell ref="E40:F40"/>
    <mergeCell ref="E41:F41"/>
    <mergeCell ref="E42:F42"/>
    <mergeCell ref="E43:F43"/>
    <mergeCell ref="C38:H38"/>
    <mergeCell ref="H28:I28"/>
    <mergeCell ref="C29:E29"/>
    <mergeCell ref="H29:I29"/>
    <mergeCell ref="C30:H30"/>
    <mergeCell ref="E31:F31"/>
    <mergeCell ref="E44:F44"/>
    <mergeCell ref="E33:F33"/>
    <mergeCell ref="E34:F34"/>
    <mergeCell ref="E35:F35"/>
    <mergeCell ref="E36:F36"/>
    <mergeCell ref="C21:E21"/>
    <mergeCell ref="E32:F32"/>
    <mergeCell ref="C28:E28"/>
    <mergeCell ref="C24:E24"/>
    <mergeCell ref="C25:E25"/>
    <mergeCell ref="C26:E26"/>
    <mergeCell ref="C27:E27"/>
    <mergeCell ref="C23:E23"/>
    <mergeCell ref="C8:E8"/>
    <mergeCell ref="G8:I8"/>
    <mergeCell ref="H9:I9"/>
    <mergeCell ref="C22:E22"/>
    <mergeCell ref="C11:E11"/>
    <mergeCell ref="C12:E12"/>
    <mergeCell ref="C13:E13"/>
    <mergeCell ref="C14:E14"/>
    <mergeCell ref="C15:E15"/>
    <mergeCell ref="C16:E16"/>
    <mergeCell ref="H22:I22"/>
    <mergeCell ref="C10:E10"/>
    <mergeCell ref="C17:E17"/>
    <mergeCell ref="C18:E18"/>
    <mergeCell ref="C19:E19"/>
    <mergeCell ref="C20:E20"/>
    <mergeCell ref="C7:E7"/>
    <mergeCell ref="G7:I7"/>
    <mergeCell ref="C2:I2"/>
    <mergeCell ref="C3:I3"/>
    <mergeCell ref="C5:E5"/>
    <mergeCell ref="G5:I5"/>
    <mergeCell ref="C6:E6"/>
    <mergeCell ref="G6:I6"/>
  </mergeCells>
  <dataValidations count="2">
    <dataValidation type="list" errorStyle="warning" allowBlank="1" showInputMessage="1" showErrorMessage="1" promptTitle="Bitte auswählen" prompt="Bitte geben Sie hier den geplanten Regelungstyp an" sqref="H14:I14">
      <formula1>Steuerungsdropdown</formula1>
    </dataValidation>
    <dataValidation type="list" errorStyle="warning" allowBlank="1" showInputMessage="1" showErrorMessage="1" promptTitle="Bitte auswählen" prompt="Bitte wählen sie hier den vorhandenen Regelungstyp aus" sqref="G14">
      <formula1>Steuerungsdropdown</formula1>
    </dataValidation>
  </dataValidations>
  <hyperlinks>
    <hyperlink ref="C57" location="Hinweise!A1" display="Informationen zu Volllaststunden in Abhängigkeit zum Raum finden Sie im Tabellenblatt Hinweise"/>
  </hyperlinks>
  <pageMargins left="0.39370078740157483" right="0.39370078740157483" top="0.39370078740157483" bottom="0.39370078740157483"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15</vt:i4>
      </vt:variant>
    </vt:vector>
  </HeadingPairs>
  <TitlesOfParts>
    <vt:vector size="28" baseType="lpstr">
      <vt:lpstr>Erläuterung</vt:lpstr>
      <vt:lpstr>BASISFORMULAR</vt:lpstr>
      <vt:lpstr>LS1</vt:lpstr>
      <vt:lpstr>LS2</vt:lpstr>
      <vt:lpstr>LS3</vt:lpstr>
      <vt:lpstr>LS4</vt:lpstr>
      <vt:lpstr>LS5</vt:lpstr>
      <vt:lpstr>LS6</vt:lpstr>
      <vt:lpstr>LS7</vt:lpstr>
      <vt:lpstr>LS8</vt:lpstr>
      <vt:lpstr>LS9</vt:lpstr>
      <vt:lpstr>LS10</vt:lpstr>
      <vt:lpstr>Hinweise</vt:lpstr>
      <vt:lpstr>BASISFORMULAR!Druckbereich</vt:lpstr>
      <vt:lpstr>Erläuterung!Druckbereich</vt:lpstr>
      <vt:lpstr>Hinweise!Druckbereich</vt:lpstr>
      <vt:lpstr>'LS1'!Druckbereich</vt:lpstr>
      <vt:lpstr>'LS10'!Druckbereich</vt:lpstr>
      <vt:lpstr>'LS2'!Druckbereich</vt:lpstr>
      <vt:lpstr>'LS3'!Druckbereich</vt:lpstr>
      <vt:lpstr>'LS4'!Druckbereich</vt:lpstr>
      <vt:lpstr>'LS5'!Druckbereich</vt:lpstr>
      <vt:lpstr>'LS6'!Druckbereich</vt:lpstr>
      <vt:lpstr>'LS7'!Druckbereich</vt:lpstr>
      <vt:lpstr>'LS8'!Druckbereich</vt:lpstr>
      <vt:lpstr>'LS9'!Druckbereich</vt:lpstr>
      <vt:lpstr>förderquote</vt:lpstr>
      <vt:lpstr>Steuerungsdropdown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Hausl Christian</dc:creator>
  <cp:lastModifiedBy>nkowald</cp:lastModifiedBy>
  <cp:lastPrinted>2012-11-26T12:43:58Z</cp:lastPrinted>
  <dcterms:created xsi:type="dcterms:W3CDTF">2002-06-03T11:56:04Z</dcterms:created>
  <dcterms:modified xsi:type="dcterms:W3CDTF">2015-02-11T12:44:33Z</dcterms:modified>
</cp:coreProperties>
</file>